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35" windowWidth="18435" windowHeight="8325"/>
  </bookViews>
  <sheets>
    <sheet name="Maha R80N pFb (2)" sheetId="15" r:id="rId1"/>
    <sheet name="Maha R80N ret(2)b" sheetId="8" r:id="rId2"/>
    <sheet name="NP5H20 pFa" sheetId="14" r:id="rId3"/>
    <sheet name="NP5H20 CRNa" sheetId="12" r:id="rId4"/>
    <sheet name="Feuil1" sheetId="3" r:id="rId5"/>
  </sheets>
  <definedNames>
    <definedName name="solver_adj" localSheetId="1" hidden="1">'Maha R80N ret(2)b'!$V$14</definedName>
    <definedName name="solver_adj" localSheetId="3" hidden="1">'NP5H20 CRNa'!$V$14</definedName>
    <definedName name="solver_adj" localSheetId="2" hidden="1">'NP5H20 pFa'!$K$8:$N$8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drv" localSheetId="1" hidden="1">2</definedName>
    <definedName name="solver_drv" localSheetId="3" hidden="1">2</definedName>
    <definedName name="solver_drv" localSheetId="2" hidden="1">1</definedName>
    <definedName name="solver_eng" localSheetId="1" hidden="1">1</definedName>
    <definedName name="solver_eng" localSheetId="3" hidden="1">1</definedName>
    <definedName name="solver_eng" localSheetId="2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itr" localSheetId="1" hidden="1">2147483647</definedName>
    <definedName name="solver_itr" localSheetId="3" hidden="1">2147483647</definedName>
    <definedName name="solver_itr" localSheetId="2" hidden="1">2147483647</definedName>
    <definedName name="solver_mip" localSheetId="1" hidden="1">2147483647</definedName>
    <definedName name="solver_mip" localSheetId="3" hidden="1">2147483647</definedName>
    <definedName name="solver_mip" localSheetId="2" hidden="1">2147483647</definedName>
    <definedName name="solver_mni" localSheetId="1" hidden="1">30</definedName>
    <definedName name="solver_mni" localSheetId="3" hidden="1">30</definedName>
    <definedName name="solver_mni" localSheetId="2" hidden="1">30</definedName>
    <definedName name="solver_mrt" localSheetId="1" hidden="1">0.075</definedName>
    <definedName name="solver_mrt" localSheetId="3" hidden="1">0.075</definedName>
    <definedName name="solver_mrt" localSheetId="2" hidden="1">0.075</definedName>
    <definedName name="solver_msl" localSheetId="1" hidden="1">2</definedName>
    <definedName name="solver_msl" localSheetId="3" hidden="1">2</definedName>
    <definedName name="solver_msl" localSheetId="2" hidden="1">2</definedName>
    <definedName name="solver_neg" localSheetId="1" hidden="1">1</definedName>
    <definedName name="solver_neg" localSheetId="3" hidden="1">1</definedName>
    <definedName name="solver_neg" localSheetId="2" hidden="1">1</definedName>
    <definedName name="solver_nod" localSheetId="1" hidden="1">2147483647</definedName>
    <definedName name="solver_nod" localSheetId="3" hidden="1">2147483647</definedName>
    <definedName name="solver_nod" localSheetId="2" hidden="1">2147483647</definedName>
    <definedName name="solver_num" localSheetId="1" hidden="1">0</definedName>
    <definedName name="solver_num" localSheetId="3" hidden="1">0</definedName>
    <definedName name="solver_num" localSheetId="2" hidden="1">0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opt" localSheetId="1" hidden="1">'Maha R80N ret(2)b'!$U$14</definedName>
    <definedName name="solver_opt" localSheetId="3" hidden="1">'NP5H20 CRNa'!$U$14</definedName>
    <definedName name="solver_opt" localSheetId="2" hidden="1">'NP5H20 pFa'!$K$12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rbv" localSheetId="1" hidden="1">2</definedName>
    <definedName name="solver_rbv" localSheetId="3" hidden="1">2</definedName>
    <definedName name="solver_rbv" localSheetId="2" hidden="1">1</definedName>
    <definedName name="solver_rlx" localSheetId="1" hidden="1">2</definedName>
    <definedName name="solver_rlx" localSheetId="3" hidden="1">2</definedName>
    <definedName name="solver_rlx" localSheetId="2" hidden="1">2</definedName>
    <definedName name="solver_rsd" localSheetId="1" hidden="1">0</definedName>
    <definedName name="solver_rsd" localSheetId="3" hidden="1">0</definedName>
    <definedName name="solver_rsd" localSheetId="2" hidden="1">0</definedName>
    <definedName name="solver_scl" localSheetId="1" hidden="1">2</definedName>
    <definedName name="solver_scl" localSheetId="3" hidden="1">2</definedName>
    <definedName name="solver_scl" localSheetId="2" hidden="1">1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sz" localSheetId="1" hidden="1">100</definedName>
    <definedName name="solver_ssz" localSheetId="3" hidden="1">100</definedName>
    <definedName name="solver_ssz" localSheetId="2" hidden="1">100</definedName>
    <definedName name="solver_tim" localSheetId="1" hidden="1">2147483647</definedName>
    <definedName name="solver_tim" localSheetId="3" hidden="1">2147483647</definedName>
    <definedName name="solver_tim" localSheetId="2" hidden="1">2147483647</definedName>
    <definedName name="solver_tol" localSheetId="1" hidden="1">0.01</definedName>
    <definedName name="solver_tol" localSheetId="3" hidden="1">0.01</definedName>
    <definedName name="solver_tol" localSheetId="2" hidden="1">0.01</definedName>
    <definedName name="solver_typ" localSheetId="1" hidden="1">2</definedName>
    <definedName name="solver_typ" localSheetId="3" hidden="1">2</definedName>
    <definedName name="solver_typ" localSheetId="2" hidden="1">2</definedName>
    <definedName name="solver_val" localSheetId="1" hidden="1">0</definedName>
    <definedName name="solver_val" localSheetId="3" hidden="1">0</definedName>
    <definedName name="solver_val" localSheetId="2" hidden="1">0</definedName>
    <definedName name="solver_ver" localSheetId="1" hidden="1">3</definedName>
    <definedName name="solver_ver" localSheetId="3" hidden="1">3</definedName>
    <definedName name="solver_ver" localSheetId="2" hidden="1">3</definedName>
    <definedName name="xdata1" localSheetId="0" hidden="1">0+(ROW(OFFSET(#REF!,0,0,70,1))-1)*0.7246376812</definedName>
    <definedName name="xdata1" localSheetId="3" hidden="1">0+(ROW(OFFSET(#REF!,0,0,70,1))-1)*0.7246376812</definedName>
    <definedName name="xdata1" hidden="1">0+(ROW(OFFSET(#REF!,0,0,70,1))-1)*0.7246376812</definedName>
    <definedName name="xdata10" localSheetId="0" hidden="1">0+(ROW(OFFSET(#REF!,0,0,100,1))-1)*0.5050505051</definedName>
    <definedName name="xdata10" localSheetId="3" hidden="1">0+(ROW(OFFSET(#REF!,0,0,100,1))-1)*0.5050505051</definedName>
    <definedName name="xdata10" hidden="1">0+(ROW(OFFSET(#REF!,0,0,100,1))-1)*0.5050505051</definedName>
    <definedName name="xdata11" localSheetId="0" hidden="1">0+(ROW(OFFSET(#REF!,0,0,70,1))-1)*0.7246376812</definedName>
    <definedName name="xdata11" localSheetId="3" hidden="1">0+(ROW(OFFSET(#REF!,0,0,70,1))-1)*0.7246376812</definedName>
    <definedName name="xdata11" hidden="1">0+(ROW(OFFSET(#REF!,0,0,70,1))-1)*0.7246376812</definedName>
    <definedName name="xdata12" localSheetId="0" hidden="1">0+(ROW(OFFSET(#REF!,0,0,70,1))-1)*0.7246376812</definedName>
    <definedName name="xdata12" localSheetId="3" hidden="1">0+(ROW(OFFSET(#REF!,0,0,70,1))-1)*0.7246376812</definedName>
    <definedName name="xdata12" hidden="1">0+(ROW(OFFSET(#REF!,0,0,70,1))-1)*0.7246376812</definedName>
    <definedName name="xdata13" localSheetId="0" hidden="1">0+(ROW(OFFSET(#REF!,0,0,100,1))-1)*0.5050505051</definedName>
    <definedName name="xdata13" localSheetId="3" hidden="1">0+(ROW(OFFSET(#REF!,0,0,100,1))-1)*0.5050505051</definedName>
    <definedName name="xdata13" hidden="1">0+(ROW(OFFSET(#REF!,0,0,100,1))-1)*0.5050505051</definedName>
    <definedName name="xdata14" localSheetId="0" hidden="1">0+(ROW(OFFSET(#REF!,0,0,100,1))-1)*0.5050505051</definedName>
    <definedName name="xdata14" localSheetId="3" hidden="1">0+(ROW(OFFSET(#REF!,0,0,100,1))-1)*0.5050505051</definedName>
    <definedName name="xdata14" hidden="1">0+(ROW(OFFSET(#REF!,0,0,100,1))-1)*0.5050505051</definedName>
    <definedName name="xdata15" localSheetId="0" hidden="1">0+(ROW(OFFSET(#REF!,0,0,70,1))-1)*0.231884058</definedName>
    <definedName name="xdata15" localSheetId="3" hidden="1">0+(ROW(OFFSET(#REF!,0,0,70,1))-1)*0.231884058</definedName>
    <definedName name="xdata15" hidden="1">0+(ROW(OFFSET(#REF!,0,0,70,1))-1)*0.231884058</definedName>
    <definedName name="xdata16" localSheetId="0" hidden="1">0+(ROW(OFFSET(#REF!,0,0,70,1))-1)*0.231884058</definedName>
    <definedName name="xdata16" localSheetId="3" hidden="1">0+(ROW(OFFSET(#REF!,0,0,70,1))-1)*0.231884058</definedName>
    <definedName name="xdata16" hidden="1">0+(ROW(OFFSET(#REF!,0,0,70,1))-1)*0.231884058</definedName>
    <definedName name="xdata17" localSheetId="0" hidden="1">0+(ROW(OFFSET(#REF!,0,0,70,1))-1)*0.7246376812</definedName>
    <definedName name="xdata17" localSheetId="3" hidden="1">0+(ROW(OFFSET(#REF!,0,0,70,1))-1)*0.7246376812</definedName>
    <definedName name="xdata17" hidden="1">0+(ROW(OFFSET(#REF!,0,0,70,1))-1)*0.7246376812</definedName>
    <definedName name="xdata18" localSheetId="0" hidden="1">0+(ROW(OFFSET(#REF!,0,0,70,1))-1)*0.7246376812</definedName>
    <definedName name="xdata18" localSheetId="3" hidden="1">0+(ROW(OFFSET(#REF!,0,0,70,1))-1)*0.7246376812</definedName>
    <definedName name="xdata18" hidden="1">0+(ROW(OFFSET(#REF!,0,0,70,1))-1)*0.7246376812</definedName>
    <definedName name="xdata19" localSheetId="0" hidden="1">0+(ROW(OFFSET(#REF!,0,0,100,1))-1)*0.5050505051</definedName>
    <definedName name="xdata19" localSheetId="3" hidden="1">0+(ROW(OFFSET(#REF!,0,0,100,1))-1)*0.5050505051</definedName>
    <definedName name="xdata19" hidden="1">0+(ROW(OFFSET(#REF!,0,0,100,1))-1)*0.5050505051</definedName>
    <definedName name="xdata2" localSheetId="0" hidden="1">0+(ROW(OFFSET(#REF!,0,0,70,1))-1)*0.7246376812</definedName>
    <definedName name="xdata2" localSheetId="3" hidden="1">0+(ROW(OFFSET(#REF!,0,0,70,1))-1)*0.7246376812</definedName>
    <definedName name="xdata2" hidden="1">0+(ROW(OFFSET(#REF!,0,0,70,1))-1)*0.7246376812</definedName>
    <definedName name="xdata20" localSheetId="0" hidden="1">0+(ROW(OFFSET(#REF!,0,0,100,1))-1)*0.5050505051</definedName>
    <definedName name="xdata20" localSheetId="3" hidden="1">0+(ROW(OFFSET(#REF!,0,0,100,1))-1)*0.5050505051</definedName>
    <definedName name="xdata20" hidden="1">0+(ROW(OFFSET(#REF!,0,0,100,1))-1)*0.5050505051</definedName>
    <definedName name="xdata21" localSheetId="0" hidden="1">0+(ROW(OFFSET(#REF!,0,0,70,1))-1)*0.7246376812</definedName>
    <definedName name="xdata21" localSheetId="3" hidden="1">0+(ROW(OFFSET(#REF!,0,0,70,1))-1)*0.7246376812</definedName>
    <definedName name="xdata21" hidden="1">0+(ROW(OFFSET(#REF!,0,0,70,1))-1)*0.7246376812</definedName>
    <definedName name="xdata22" localSheetId="0" hidden="1">0+(ROW(OFFSET(#REF!,0,0,70,1))-1)*0.7246376812</definedName>
    <definedName name="xdata22" localSheetId="3" hidden="1">0+(ROW(OFFSET(#REF!,0,0,70,1))-1)*0.7246376812</definedName>
    <definedName name="xdata22" hidden="1">0+(ROW(OFFSET(#REF!,0,0,70,1))-1)*0.7246376812</definedName>
    <definedName name="xdata23" localSheetId="0" hidden="1">0+(ROW(OFFSET(#REF!,0,0,100,1))-1)*0.5050505051</definedName>
    <definedName name="xdata23" localSheetId="3" hidden="1">0+(ROW(OFFSET(#REF!,0,0,100,1))-1)*0.5050505051</definedName>
    <definedName name="xdata23" hidden="1">0+(ROW(OFFSET(#REF!,0,0,100,1))-1)*0.5050505051</definedName>
    <definedName name="xdata24" localSheetId="0" hidden="1">0+(ROW(OFFSET(#REF!,0,0,100,1))-1)*0.5050505051</definedName>
    <definedName name="xdata24" localSheetId="3" hidden="1">0+(ROW(OFFSET(#REF!,0,0,100,1))-1)*0.5050505051</definedName>
    <definedName name="xdata24" hidden="1">0+(ROW(OFFSET(#REF!,0,0,100,1))-1)*0.5050505051</definedName>
    <definedName name="xdata25" localSheetId="0" hidden="1">0+(ROW(OFFSET(#REF!,0,0,70,1))-1)*0.0202898551</definedName>
    <definedName name="xdata25" localSheetId="3" hidden="1">0+(ROW(OFFSET(#REF!,0,0,70,1))-1)*0.0202898551</definedName>
    <definedName name="xdata25" hidden="1">0+(ROW(OFFSET(#REF!,0,0,70,1))-1)*0.0202898551</definedName>
    <definedName name="xdata26" localSheetId="0" hidden="1">0+(ROW(OFFSET(#REF!,0,0,70,1))-1)*0.0202898551</definedName>
    <definedName name="xdata26" localSheetId="3" hidden="1">0+(ROW(OFFSET(#REF!,0,0,70,1))-1)*0.0202898551</definedName>
    <definedName name="xdata26" hidden="1">0+(ROW(OFFSET(#REF!,0,0,70,1))-1)*0.0202898551</definedName>
    <definedName name="xdata3" localSheetId="0" hidden="1">0+(ROW(OFFSET(#REF!,0,0,100,1))-1)*0.5050505051</definedName>
    <definedName name="xdata3" localSheetId="3" hidden="1">0+(ROW(OFFSET(#REF!,0,0,100,1))-1)*0.5050505051</definedName>
    <definedName name="xdata3" hidden="1">0+(ROW(OFFSET(#REF!,0,0,100,1))-1)*0.5050505051</definedName>
    <definedName name="xdata4" localSheetId="0" hidden="1">0+(ROW(OFFSET(#REF!,0,0,100,1))-1)*0.5050505051</definedName>
    <definedName name="xdata4" localSheetId="3" hidden="1">0+(ROW(OFFSET(#REF!,0,0,100,1))-1)*0.5050505051</definedName>
    <definedName name="xdata4" hidden="1">0+(ROW(OFFSET(#REF!,0,0,100,1))-1)*0.5050505051</definedName>
    <definedName name="xdata5" localSheetId="0" hidden="1">0+(ROW(OFFSET(#REF!,0,0,70,1))-1)*3.6231884058</definedName>
    <definedName name="xdata5" localSheetId="3" hidden="1">0+(ROW(OFFSET(#REF!,0,0,70,1))-1)*3.6231884058</definedName>
    <definedName name="xdata5" hidden="1">0+(ROW(OFFSET(#REF!,0,0,70,1))-1)*3.6231884058</definedName>
    <definedName name="xdata6" localSheetId="0" hidden="1">0+(ROW(OFFSET(#REF!,0,0,70,1))-1)*3.6231884058</definedName>
    <definedName name="xdata6" localSheetId="3" hidden="1">0+(ROW(OFFSET(#REF!,0,0,70,1))-1)*3.6231884058</definedName>
    <definedName name="xdata6" hidden="1">0+(ROW(OFFSET(#REF!,0,0,70,1))-1)*3.6231884058</definedName>
    <definedName name="xdata7" localSheetId="0" hidden="1">0+(ROW(OFFSET(#REF!,0,0,70,1))-1)*0.7246376812</definedName>
    <definedName name="xdata7" localSheetId="3" hidden="1">0+(ROW(OFFSET(#REF!,0,0,70,1))-1)*0.7246376812</definedName>
    <definedName name="xdata7" hidden="1">0+(ROW(OFFSET(#REF!,0,0,70,1))-1)*0.7246376812</definedName>
    <definedName name="xdata8" localSheetId="0" hidden="1">0+(ROW(OFFSET(#REF!,0,0,70,1))-1)*0.7246376812</definedName>
    <definedName name="xdata8" localSheetId="3" hidden="1">0+(ROW(OFFSET(#REF!,0,0,70,1))-1)*0.7246376812</definedName>
    <definedName name="xdata8" hidden="1">0+(ROW(OFFSET(#REF!,0,0,70,1))-1)*0.7246376812</definedName>
    <definedName name="xdata9" localSheetId="0" hidden="1">0+(ROW(OFFSET(#REF!,0,0,100,1))-1)*0.5050505051</definedName>
    <definedName name="xdata9" localSheetId="3" hidden="1">0+(ROW(OFFSET(#REF!,0,0,100,1))-1)*0.5050505051</definedName>
    <definedName name="xdata9" hidden="1">0+(ROW(OFFSET(#REF!,0,0,100,1))-1)*0.5050505051</definedName>
    <definedName name="ydata1" localSheetId="0" hidden="1">27.3394104990123+1.41067310526796*'Maha R80N pFb (2)'!xdata1-66.3945116782427*(0.0416666666666667+('Maha R80N pFb (2)'!xdata1-25)^2/7000)^0.5</definedName>
    <definedName name="ydata1" localSheetId="3" hidden="1">27.3394104990123+1.41067310526796*'NP5H20 CRNa'!xdata1-66.3945116782427*(0.0416666666666667+('NP5H20 CRNa'!xdata1-25)^2/7000)^0.5</definedName>
    <definedName name="ydata1" hidden="1">27.3394104990123+1.41067310526796*[0]!xdata1-66.3945116782427*(0.0416666666666667+([0]!xdata1-25)^2/7000)^0.5</definedName>
    <definedName name="ydata10" localSheetId="0" hidden="1">9.80729819771848+-0.121980028803655*'Maha R80N pFb (2)'!xdata10+6.00765166168192*(1.04166666666667+('Maha R80N pFb (2)'!xdata10-25)^2/7000)^0.5</definedName>
    <definedName name="ydata10" localSheetId="3" hidden="1">9.80729819771848+-0.121980028803655*'NP5H20 CRNa'!xdata10+6.00765166168192*(1.04166666666667+('NP5H20 CRNa'!xdata10-25)^2/7000)^0.5</definedName>
    <definedName name="ydata10" hidden="1">9.80729819771848+-0.121980028803655*[0]!xdata10+6.00765166168192*(1.04166666666667+([0]!xdata10-25)^2/7000)^0.5</definedName>
    <definedName name="ydata11" localSheetId="0" hidden="1">9.80729819771848+-0.121980028803655*'Maha R80N pFb (2)'!xdata11-6.00765166168192*(0.0416666666666667+('Maha R80N pFb (2)'!xdata11-25)^2/7000)^0.5</definedName>
    <definedName name="ydata11" localSheetId="3" hidden="1">9.80729819771848+-0.121980028803655*'NP5H20 CRNa'!xdata11-6.00765166168192*(0.0416666666666667+('NP5H20 CRNa'!xdata11-25)^2/7000)^0.5</definedName>
    <definedName name="ydata11" hidden="1">9.80729819771848+-0.121980028803655*[0]!xdata11-6.00765166168192*(0.0416666666666667+([0]!xdata11-25)^2/7000)^0.5</definedName>
    <definedName name="ydata12" localSheetId="0" hidden="1">9.80729819771848+-0.121980028803655*'Maha R80N pFb (2)'!xdata12+6.00765166168192*(0.0416666666666667+('Maha R80N pFb (2)'!xdata12-25)^2/7000)^0.5</definedName>
    <definedName name="ydata12" localSheetId="3" hidden="1">9.80729819771848+-0.121980028803655*'NP5H20 CRNa'!xdata12+6.00765166168192*(0.0416666666666667+('NP5H20 CRNa'!xdata12-25)^2/7000)^0.5</definedName>
    <definedName name="ydata12" hidden="1">9.80729819771848+-0.121980028803655*[0]!xdata12+6.00765166168192*(0.0416666666666667+([0]!xdata12-25)^2/7000)^0.5</definedName>
    <definedName name="ydata13" localSheetId="0" hidden="1">9.80729819771848+-0.121980028803655*'Maha R80N pFb (2)'!xdata13-6.00765166168192*(1.04166666666667+('Maha R80N pFb (2)'!xdata13-25)^2/7000)^0.5</definedName>
    <definedName name="ydata13" localSheetId="3" hidden="1">9.80729819771848+-0.121980028803655*'NP5H20 CRNa'!xdata13-6.00765166168192*(1.04166666666667+('NP5H20 CRNa'!xdata13-25)^2/7000)^0.5</definedName>
    <definedName name="ydata13" hidden="1">9.80729819771848+-0.121980028803655*[0]!xdata13-6.00765166168192*(1.04166666666667+([0]!xdata13-25)^2/7000)^0.5</definedName>
    <definedName name="ydata14" localSheetId="0" hidden="1">9.80729819771848+-0.121980028803655*'Maha R80N pFb (2)'!xdata14+6.00765166168192*(1.04166666666667+('Maha R80N pFb (2)'!xdata14-25)^2/7000)^0.5</definedName>
    <definedName name="ydata14" localSheetId="3" hidden="1">9.80729819771848+-0.121980028803655*'NP5H20 CRNa'!xdata14+6.00765166168192*(1.04166666666667+('NP5H20 CRNa'!xdata14-25)^2/7000)^0.5</definedName>
    <definedName name="ydata14" hidden="1">9.80729819771848+-0.121980028803655*[0]!xdata14+6.00765166168192*(1.04166666666667+([0]!xdata14-25)^2/7000)^0.5</definedName>
    <definedName name="ydata15" localSheetId="0" hidden="1">0+1*'Maha R80N pFb (2)'!xdata15-6.00765166168192*(1.04166666666667+('Maha R80N pFb (2)'!xdata15-6.75779747762711)^2/104.153891988583)^0.5</definedName>
    <definedName name="ydata15" localSheetId="3" hidden="1">0+1*'NP5H20 CRNa'!xdata15-6.00765166168192*(1.04166666666667+('NP5H20 CRNa'!xdata15-6.75779747762711)^2/104.153891988583)^0.5</definedName>
    <definedName name="ydata15" hidden="1">0+1*[0]!xdata15-6.00765166168192*(1.04166666666667+([0]!xdata15-6.75779747762711)^2/104.153891988583)^0.5</definedName>
    <definedName name="ydata16" localSheetId="0" hidden="1">0+1*'Maha R80N pFb (2)'!xdata16+6.00765166168192*(1.04166666666667+('Maha R80N pFb (2)'!xdata16-6.75779747762711)^2/104.153891988583)^0.5</definedName>
    <definedName name="ydata16" localSheetId="3" hidden="1">0+1*'NP5H20 CRNa'!xdata16+6.00765166168192*(1.04166666666667+('NP5H20 CRNa'!xdata16-6.75779747762711)^2/104.153891988583)^0.5</definedName>
    <definedName name="ydata16" hidden="1">0+1*[0]!xdata16+6.00765166168192*(1.04166666666667+([0]!xdata16-6.75779747762711)^2/104.153891988583)^0.5</definedName>
    <definedName name="ydata17" localSheetId="0" hidden="1">0.655806025560878+-0.0109033788067523*'Maha R80N pFb (2)'!xdata17-0.578373423874922*(0.0416666666666667+('Maha R80N pFb (2)'!xdata17-25)^2/7000)^0.5</definedName>
    <definedName name="ydata17" localSheetId="3" hidden="1">0.655806025560878+-0.0109033788067523*'NP5H20 CRNa'!xdata17-0.578373423874922*(0.0416666666666667+('NP5H20 CRNa'!xdata17-25)^2/7000)^0.5</definedName>
    <definedName name="ydata17" hidden="1">0.655806025560878+-0.0109033788067523*[0]!xdata17-0.578373423874922*(0.0416666666666667+([0]!xdata17-25)^2/7000)^0.5</definedName>
    <definedName name="ydata18" localSheetId="0" hidden="1">0.655806025560878+-0.0109033788067523*'Maha R80N pFb (2)'!xdata18+0.578373423874922*(0.0416666666666667+('Maha R80N pFb (2)'!xdata18-25)^2/7000)^0.5</definedName>
    <definedName name="ydata18" localSheetId="3" hidden="1">0.655806025560878+-0.0109033788067523*'NP5H20 CRNa'!xdata18+0.578373423874922*(0.0416666666666667+('NP5H20 CRNa'!xdata18-25)^2/7000)^0.5</definedName>
    <definedName name="ydata18" hidden="1">0.655806025560878+-0.0109033788067523*[0]!xdata18+0.578373423874922*(0.0416666666666667+([0]!xdata18-25)^2/7000)^0.5</definedName>
    <definedName name="ydata19" localSheetId="0" hidden="1">0.655806025560878+-0.0109033788067523*'Maha R80N pFb (2)'!xdata19-0.578373423874922*(1.04166666666667+('Maha R80N pFb (2)'!xdata19-25)^2/7000)^0.5</definedName>
    <definedName name="ydata19" localSheetId="3" hidden="1">0.655806025560878+-0.0109033788067523*'NP5H20 CRNa'!xdata19-0.578373423874922*(1.04166666666667+('NP5H20 CRNa'!xdata19-25)^2/7000)^0.5</definedName>
    <definedName name="ydata19" hidden="1">0.655806025560878+-0.0109033788067523*[0]!xdata19-0.578373423874922*(1.04166666666667+([0]!xdata19-25)^2/7000)^0.5</definedName>
    <definedName name="ydata2" localSheetId="0" hidden="1">27.3394104990123+1.41067310526796*'Maha R80N pFb (2)'!xdata2+66.3945116782427*(0.0416666666666667+('Maha R80N pFb (2)'!xdata2-25)^2/7000)^0.5</definedName>
    <definedName name="ydata2" localSheetId="3" hidden="1">27.3394104990123+1.41067310526796*'NP5H20 CRNa'!xdata2+66.3945116782427*(0.0416666666666667+('NP5H20 CRNa'!xdata2-25)^2/7000)^0.5</definedName>
    <definedName name="ydata2" hidden="1">27.3394104990123+1.41067310526796*[0]!xdata2+66.3945116782427*(0.0416666666666667+([0]!xdata2-25)^2/7000)^0.5</definedName>
    <definedName name="ydata20" localSheetId="0" hidden="1">0.655806025560878+-0.0109033788067523*'Maha R80N pFb (2)'!xdata20+0.578373423874922*(1.04166666666667+('Maha R80N pFb (2)'!xdata20-25)^2/7000)^0.5</definedName>
    <definedName name="ydata20" localSheetId="3" hidden="1">0.655806025560878+-0.0109033788067523*'NP5H20 CRNa'!xdata20+0.578373423874922*(1.04166666666667+('NP5H20 CRNa'!xdata20-25)^2/7000)^0.5</definedName>
    <definedName name="ydata20" hidden="1">0.655806025560878+-0.0109033788067523*[0]!xdata20+0.578373423874922*(1.04166666666667+([0]!xdata20-25)^2/7000)^0.5</definedName>
    <definedName name="ydata21" localSheetId="0" hidden="1">0.655806025560878+-0.0109033788067523*'Maha R80N pFb (2)'!xdata21-0.578373423874922*(0.0416666666666667+('Maha R80N pFb (2)'!xdata21-25)^2/7000)^0.5</definedName>
    <definedName name="ydata21" localSheetId="3" hidden="1">0.655806025560878+-0.0109033788067523*'NP5H20 CRNa'!xdata21-0.578373423874922*(0.0416666666666667+('NP5H20 CRNa'!xdata21-25)^2/7000)^0.5</definedName>
    <definedName name="ydata21" hidden="1">0.655806025560878+-0.0109033788067523*[0]!xdata21-0.578373423874922*(0.0416666666666667+([0]!xdata21-25)^2/7000)^0.5</definedName>
    <definedName name="ydata22" localSheetId="0" hidden="1">0.655806025560878+-0.0109033788067523*'Maha R80N pFb (2)'!xdata22+0.578373423874922*(0.0416666666666667+('Maha R80N pFb (2)'!xdata22-25)^2/7000)^0.5</definedName>
    <definedName name="ydata22" localSheetId="3" hidden="1">0.655806025560878+-0.0109033788067523*'NP5H20 CRNa'!xdata22+0.578373423874922*(0.0416666666666667+('NP5H20 CRNa'!xdata22-25)^2/7000)^0.5</definedName>
    <definedName name="ydata22" hidden="1">0.655806025560878+-0.0109033788067523*[0]!xdata22+0.578373423874922*(0.0416666666666667+([0]!xdata22-25)^2/7000)^0.5</definedName>
    <definedName name="ydata23" localSheetId="0" hidden="1">0.655806025560878+-0.0109033788067523*'Maha R80N pFb (2)'!xdata23-0.578373423874922*(1.04166666666667+('Maha R80N pFb (2)'!xdata23-25)^2/7000)^0.5</definedName>
    <definedName name="ydata23" localSheetId="3" hidden="1">0.655806025560878+-0.0109033788067523*'NP5H20 CRNa'!xdata23-0.578373423874922*(1.04166666666667+('NP5H20 CRNa'!xdata23-25)^2/7000)^0.5</definedName>
    <definedName name="ydata23" hidden="1">0.655806025560878+-0.0109033788067523*[0]!xdata23-0.578373423874922*(1.04166666666667+([0]!xdata23-25)^2/7000)^0.5</definedName>
    <definedName name="ydata24" localSheetId="0" hidden="1">0.655806025560878+-0.0109033788067523*'Maha R80N pFb (2)'!xdata24+0.578373423874922*(1.04166666666667+('Maha R80N pFb (2)'!xdata24-25)^2/7000)^0.5</definedName>
    <definedName name="ydata24" localSheetId="3" hidden="1">0.655806025560878+-0.0109033788067523*'NP5H20 CRNa'!xdata24+0.578373423874922*(1.04166666666667+('NP5H20 CRNa'!xdata24-25)^2/7000)^0.5</definedName>
    <definedName name="ydata24" hidden="1">0.655806025560878+-0.0109033788067523*[0]!xdata24+0.578373423874922*(1.04166666666667+([0]!xdata24-25)^2/7000)^0.5</definedName>
    <definedName name="ydata25" localSheetId="0" hidden="1">0+1*'Maha R80N pFb (2)'!xdata25-0.578373423874922*(1.04166666666667+('Maha R80N pFb (2)'!xdata25-0.383221555392072)^2/0.83218568582474)^0.5</definedName>
    <definedName name="ydata25" localSheetId="3" hidden="1">0+1*'NP5H20 CRNa'!xdata25-0.578373423874922*(1.04166666666667+('NP5H20 CRNa'!xdata25-0.383221555392072)^2/0.83218568582474)^0.5</definedName>
    <definedName name="ydata25" hidden="1">0+1*[0]!xdata25-0.578373423874922*(1.04166666666667+([0]!xdata25-0.383221555392072)^2/0.83218568582474)^0.5</definedName>
    <definedName name="ydata26" localSheetId="0" hidden="1">0+1*'Maha R80N pFb (2)'!xdata26+0.578373423874922*(1.04166666666667+('Maha R80N pFb (2)'!xdata26-0.383221555392072)^2/0.83218568582474)^0.5</definedName>
    <definedName name="ydata26" localSheetId="3" hidden="1">0+1*'NP5H20 CRNa'!xdata26+0.578373423874922*(1.04166666666667+('NP5H20 CRNa'!xdata26-0.383221555392072)^2/0.83218568582474)^0.5</definedName>
    <definedName name="ydata26" hidden="1">0+1*[0]!xdata26+0.578373423874922*(1.04166666666667+([0]!xdata26-0.383221555392072)^2/0.83218568582474)^0.5</definedName>
    <definedName name="ydata3" localSheetId="0" hidden="1">27.3394104990123+1.41067310526796*'Maha R80N pFb (2)'!xdata3-66.3945116782427*(1.04166666666667+('Maha R80N pFb (2)'!xdata3-25)^2/7000)^0.5</definedName>
    <definedName name="ydata3" localSheetId="3" hidden="1">27.3394104990123+1.41067310526796*'NP5H20 CRNa'!xdata3-66.3945116782427*(1.04166666666667+('NP5H20 CRNa'!xdata3-25)^2/7000)^0.5</definedName>
    <definedName name="ydata3" hidden="1">27.3394104990123+1.41067310526796*[0]!xdata3-66.3945116782427*(1.04166666666667+([0]!xdata3-25)^2/7000)^0.5</definedName>
    <definedName name="ydata4" localSheetId="0" hidden="1">27.3394104990123+1.41067310526796*'Maha R80N pFb (2)'!xdata4+66.3945116782427*(1.04166666666667+('Maha R80N pFb (2)'!xdata4-25)^2/7000)^0.5</definedName>
    <definedName name="ydata4" localSheetId="3" hidden="1">27.3394104990123+1.41067310526796*'NP5H20 CRNa'!xdata4+66.3945116782427*(1.04166666666667+('NP5H20 CRNa'!xdata4-25)^2/7000)^0.5</definedName>
    <definedName name="ydata4" hidden="1">27.3394104990123+1.41067310526796*[0]!xdata4+66.3945116782427*(1.04166666666667+([0]!xdata4-25)^2/7000)^0.5</definedName>
    <definedName name="ydata5" localSheetId="0" hidden="1">0+1*'Maha R80N pFb (2)'!xdata5-66.3945116782427*(1.04166666666667+('Maha R80N pFb (2)'!xdata5-62.6062381307112)^2/13929.9902694844)^0.5</definedName>
    <definedName name="ydata5" localSheetId="3" hidden="1">0+1*'NP5H20 CRNa'!xdata5-66.3945116782427*(1.04166666666667+('NP5H20 CRNa'!xdata5-62.6062381307112)^2/13929.9902694844)^0.5</definedName>
    <definedName name="ydata5" hidden="1">0+1*[0]!xdata5-66.3945116782427*(1.04166666666667+([0]!xdata5-62.6062381307112)^2/13929.9902694844)^0.5</definedName>
    <definedName name="ydata6" localSheetId="0" hidden="1">0+1*'Maha R80N pFb (2)'!xdata6+66.3945116782427*(1.04166666666667+('Maha R80N pFb (2)'!xdata6-62.6062381307112)^2/13929.9902694844)^0.5</definedName>
    <definedName name="ydata6" localSheetId="3" hidden="1">0+1*'NP5H20 CRNa'!xdata6+66.3945116782427*(1.04166666666667+('NP5H20 CRNa'!xdata6-62.6062381307112)^2/13929.9902694844)^0.5</definedName>
    <definedName name="ydata6" hidden="1">0+1*[0]!xdata6+66.3945116782427*(1.04166666666667+([0]!xdata6-62.6062381307112)^2/13929.9902694844)^0.5</definedName>
    <definedName name="ydata7" localSheetId="0" hidden="1">9.80729819771848+-0.121980028803655*'Maha R80N pFb (2)'!xdata7-6.00765166168192*(0.0416666666666667+('Maha R80N pFb (2)'!xdata7-25)^2/7000)^0.5</definedName>
    <definedName name="ydata7" localSheetId="3" hidden="1">9.80729819771848+-0.121980028803655*'NP5H20 CRNa'!xdata7-6.00765166168192*(0.0416666666666667+('NP5H20 CRNa'!xdata7-25)^2/7000)^0.5</definedName>
    <definedName name="ydata7" hidden="1">9.80729819771848+-0.121980028803655*[0]!xdata7-6.00765166168192*(0.0416666666666667+([0]!xdata7-25)^2/7000)^0.5</definedName>
    <definedName name="ydata8" localSheetId="0" hidden="1">9.80729819771848+-0.121980028803655*'Maha R80N pFb (2)'!xdata8+6.00765166168192*(0.0416666666666667+('Maha R80N pFb (2)'!xdata8-25)^2/7000)^0.5</definedName>
    <definedName name="ydata8" localSheetId="3" hidden="1">9.80729819771848+-0.121980028803655*'NP5H20 CRNa'!xdata8+6.00765166168192*(0.0416666666666667+('NP5H20 CRNa'!xdata8-25)^2/7000)^0.5</definedName>
    <definedName name="ydata8" hidden="1">9.80729819771848+-0.121980028803655*[0]!xdata8+6.00765166168192*(0.0416666666666667+([0]!xdata8-25)^2/7000)^0.5</definedName>
    <definedName name="ydata9" localSheetId="0" hidden="1">9.80729819771848+-0.121980028803655*'Maha R80N pFb (2)'!xdata9-6.00765166168192*(1.04166666666667+('Maha R80N pFb (2)'!xdata9-25)^2/7000)^0.5</definedName>
    <definedName name="ydata9" localSheetId="3" hidden="1">9.80729819771848+-0.121980028803655*'NP5H20 CRNa'!xdata9-6.00765166168192*(1.04166666666667+('NP5H20 CRNa'!xdata9-25)^2/7000)^0.5</definedName>
    <definedName name="ydata9" hidden="1">9.80729819771848+-0.121980028803655*[0]!xdata9-6.00765166168192*(1.04166666666667+([0]!xdata9-25)^2/7000)^0.5</definedName>
  </definedNames>
  <calcPr calcId="145621"/>
</workbook>
</file>

<file path=xl/calcChain.xml><?xml version="1.0" encoding="utf-8"?>
<calcChain xmlns="http://schemas.openxmlformats.org/spreadsheetml/2006/main">
  <c r="T77" i="15" l="1"/>
  <c r="U77" i="15" s="1"/>
  <c r="T78" i="15"/>
  <c r="U78" i="15"/>
  <c r="T79" i="15"/>
  <c r="U79" i="15" s="1"/>
  <c r="T80" i="15"/>
  <c r="U80" i="15"/>
  <c r="T81" i="15"/>
  <c r="U81" i="15" s="1"/>
  <c r="T82" i="15"/>
  <c r="U82" i="15"/>
  <c r="T83" i="15"/>
  <c r="U83" i="15" s="1"/>
  <c r="T84" i="15"/>
  <c r="U84" i="15"/>
  <c r="T85" i="15"/>
  <c r="U85" i="15" s="1"/>
  <c r="T86" i="15"/>
  <c r="U86" i="15"/>
  <c r="T87" i="15"/>
  <c r="U87" i="15" s="1"/>
  <c r="T88" i="15"/>
  <c r="U88" i="15"/>
  <c r="T89" i="15"/>
  <c r="U89" i="15" s="1"/>
  <c r="T90" i="15"/>
  <c r="U90" i="15"/>
  <c r="T91" i="15"/>
  <c r="U91" i="15" s="1"/>
  <c r="T92" i="15"/>
  <c r="U92" i="15"/>
  <c r="S86" i="15"/>
  <c r="S87" i="15" s="1"/>
  <c r="S88" i="15" s="1"/>
  <c r="S89" i="15" s="1"/>
  <c r="S90" i="15" s="1"/>
  <c r="S91" i="15" s="1"/>
  <c r="S92" i="15" s="1"/>
  <c r="S78" i="15"/>
  <c r="S79" i="15" s="1"/>
  <c r="S80" i="15" s="1"/>
  <c r="S81" i="15" s="1"/>
  <c r="S82" i="15" s="1"/>
  <c r="S83" i="15" s="1"/>
  <c r="S84" i="15" s="1"/>
  <c r="S85" i="15" s="1"/>
  <c r="S77" i="15"/>
  <c r="U10" i="8" l="1"/>
  <c r="T10" i="8"/>
  <c r="S10" i="8"/>
  <c r="Z28" i="12"/>
  <c r="V4" i="12"/>
  <c r="C4" i="14"/>
  <c r="C5" i="14"/>
  <c r="C6" i="14"/>
  <c r="C7" i="14"/>
  <c r="C8" i="14"/>
  <c r="C9" i="14"/>
  <c r="C3" i="14"/>
  <c r="U10" i="12"/>
  <c r="V37" i="12" s="1"/>
  <c r="V24" i="12" s="1"/>
  <c r="T10" i="12"/>
  <c r="U24" i="12" s="1"/>
  <c r="S10" i="12"/>
  <c r="M28" i="15"/>
  <c r="Q27" i="15"/>
  <c r="Q26" i="15"/>
  <c r="P26" i="15"/>
  <c r="Q25" i="15"/>
  <c r="Q24" i="15"/>
  <c r="M24" i="15"/>
  <c r="K25" i="15" s="1"/>
  <c r="Q23" i="15"/>
  <c r="M23" i="15"/>
  <c r="L17" i="15" s="1"/>
  <c r="K23" i="15"/>
  <c r="Q22" i="15"/>
  <c r="K22" i="15"/>
  <c r="Q21" i="15"/>
  <c r="Q20" i="15"/>
  <c r="Q19" i="15"/>
  <c r="Q18" i="15"/>
  <c r="Q17" i="15"/>
  <c r="N17" i="15"/>
  <c r="M17" i="15"/>
  <c r="J17" i="15"/>
  <c r="F16" i="15"/>
  <c r="G12" i="15"/>
  <c r="F12" i="15"/>
  <c r="E12" i="15"/>
  <c r="D12" i="15"/>
  <c r="C12" i="15"/>
  <c r="P12" i="15" s="1"/>
  <c r="Q11" i="15"/>
  <c r="P11" i="15"/>
  <c r="H11" i="15"/>
  <c r="G11" i="15"/>
  <c r="F11" i="15"/>
  <c r="E11" i="15"/>
  <c r="D11" i="15"/>
  <c r="C11" i="15"/>
  <c r="C10" i="15"/>
  <c r="C8" i="15"/>
  <c r="D7" i="15"/>
  <c r="E7" i="15" s="1"/>
  <c r="C6" i="15"/>
  <c r="C4" i="15"/>
  <c r="D3" i="15"/>
  <c r="E3" i="15" s="1"/>
  <c r="S2" i="15"/>
  <c r="P2" i="15"/>
  <c r="M28" i="14"/>
  <c r="Q27" i="14"/>
  <c r="Q26" i="14"/>
  <c r="Q25" i="14"/>
  <c r="Q24" i="14"/>
  <c r="M24" i="14"/>
  <c r="Q23" i="14"/>
  <c r="K23" i="14"/>
  <c r="Q22" i="14"/>
  <c r="K22" i="14"/>
  <c r="Q21" i="14"/>
  <c r="Q20" i="14"/>
  <c r="Q19" i="14"/>
  <c r="Q18" i="14"/>
  <c r="Q17" i="14"/>
  <c r="N17" i="14"/>
  <c r="M17" i="14"/>
  <c r="J17" i="14"/>
  <c r="F16" i="14"/>
  <c r="C12" i="14"/>
  <c r="C11" i="14"/>
  <c r="P2" i="14"/>
  <c r="P17" i="14" s="1"/>
  <c r="Q700" i="12"/>
  <c r="O700" i="12"/>
  <c r="N700" i="12"/>
  <c r="M700" i="12"/>
  <c r="L700" i="12"/>
  <c r="K700" i="12"/>
  <c r="J700" i="12"/>
  <c r="I700" i="12"/>
  <c r="H700" i="12"/>
  <c r="G700" i="12"/>
  <c r="F700" i="12"/>
  <c r="E700" i="12"/>
  <c r="D700" i="12"/>
  <c r="A700" i="12"/>
  <c r="Q699" i="12"/>
  <c r="O699" i="12"/>
  <c r="N699" i="12"/>
  <c r="M699" i="12"/>
  <c r="L699" i="12"/>
  <c r="K699" i="12"/>
  <c r="J699" i="12"/>
  <c r="I699" i="12"/>
  <c r="H699" i="12"/>
  <c r="G699" i="12"/>
  <c r="F699" i="12"/>
  <c r="E699" i="12"/>
  <c r="D699" i="12"/>
  <c r="A699" i="12"/>
  <c r="Q698" i="12"/>
  <c r="O698" i="12"/>
  <c r="N698" i="12"/>
  <c r="M698" i="12"/>
  <c r="L698" i="12"/>
  <c r="K698" i="12"/>
  <c r="J698" i="12"/>
  <c r="I698" i="12"/>
  <c r="H698" i="12"/>
  <c r="G698" i="12"/>
  <c r="F698" i="12"/>
  <c r="E698" i="12"/>
  <c r="D698" i="12"/>
  <c r="A698" i="12"/>
  <c r="Q697" i="12"/>
  <c r="O697" i="12"/>
  <c r="N697" i="12"/>
  <c r="M697" i="12"/>
  <c r="L697" i="12"/>
  <c r="K697" i="12"/>
  <c r="J697" i="12"/>
  <c r="I697" i="12"/>
  <c r="H697" i="12"/>
  <c r="G697" i="12"/>
  <c r="F697" i="12"/>
  <c r="E697" i="12"/>
  <c r="D697" i="12"/>
  <c r="A697" i="12"/>
  <c r="Q696" i="12"/>
  <c r="O696" i="12"/>
  <c r="N696" i="12"/>
  <c r="M696" i="12"/>
  <c r="L696" i="12"/>
  <c r="K696" i="12"/>
  <c r="J696" i="12"/>
  <c r="I696" i="12"/>
  <c r="H696" i="12"/>
  <c r="G696" i="12"/>
  <c r="F696" i="12"/>
  <c r="E696" i="12"/>
  <c r="D696" i="12"/>
  <c r="A696" i="12"/>
  <c r="Q695" i="12"/>
  <c r="O695" i="12"/>
  <c r="N695" i="12"/>
  <c r="M695" i="12"/>
  <c r="L695" i="12"/>
  <c r="K695" i="12"/>
  <c r="J695" i="12"/>
  <c r="I695" i="12"/>
  <c r="H695" i="12"/>
  <c r="G695" i="12"/>
  <c r="F695" i="12"/>
  <c r="E695" i="12"/>
  <c r="D695" i="12"/>
  <c r="A695" i="12"/>
  <c r="Q694" i="12"/>
  <c r="O694" i="12"/>
  <c r="N694" i="12"/>
  <c r="M694" i="12"/>
  <c r="L694" i="12"/>
  <c r="K694" i="12"/>
  <c r="J694" i="12"/>
  <c r="I694" i="12"/>
  <c r="H694" i="12"/>
  <c r="G694" i="12"/>
  <c r="F694" i="12"/>
  <c r="E694" i="12"/>
  <c r="D694" i="12"/>
  <c r="A694" i="12"/>
  <c r="Q693" i="12"/>
  <c r="O693" i="12"/>
  <c r="N693" i="12"/>
  <c r="M693" i="12"/>
  <c r="L693" i="12"/>
  <c r="K693" i="12"/>
  <c r="J693" i="12"/>
  <c r="I693" i="12"/>
  <c r="H693" i="12"/>
  <c r="G693" i="12"/>
  <c r="F693" i="12"/>
  <c r="E693" i="12"/>
  <c r="D693" i="12"/>
  <c r="A693" i="12"/>
  <c r="Q692" i="12"/>
  <c r="O692" i="12"/>
  <c r="N692" i="12"/>
  <c r="M692" i="12"/>
  <c r="L692" i="12"/>
  <c r="K692" i="12"/>
  <c r="J692" i="12"/>
  <c r="I692" i="12"/>
  <c r="H692" i="12"/>
  <c r="G692" i="12"/>
  <c r="F692" i="12"/>
  <c r="E692" i="12"/>
  <c r="D692" i="12"/>
  <c r="A692" i="12"/>
  <c r="Q691" i="12"/>
  <c r="O691" i="12"/>
  <c r="N691" i="12"/>
  <c r="M691" i="12"/>
  <c r="L691" i="12"/>
  <c r="K691" i="12"/>
  <c r="J691" i="12"/>
  <c r="I691" i="12"/>
  <c r="H691" i="12"/>
  <c r="G691" i="12"/>
  <c r="F691" i="12"/>
  <c r="E691" i="12"/>
  <c r="D691" i="12"/>
  <c r="A691" i="12"/>
  <c r="Q690" i="12"/>
  <c r="O690" i="12"/>
  <c r="N690" i="12"/>
  <c r="M690" i="12"/>
  <c r="L690" i="12"/>
  <c r="K690" i="12"/>
  <c r="J690" i="12"/>
  <c r="I690" i="12"/>
  <c r="H690" i="12"/>
  <c r="G690" i="12"/>
  <c r="F690" i="12"/>
  <c r="E690" i="12"/>
  <c r="D690" i="12"/>
  <c r="A690" i="12"/>
  <c r="Q689" i="12"/>
  <c r="O689" i="12"/>
  <c r="N689" i="12"/>
  <c r="M689" i="12"/>
  <c r="L689" i="12"/>
  <c r="K689" i="12"/>
  <c r="J689" i="12"/>
  <c r="I689" i="12"/>
  <c r="H689" i="12"/>
  <c r="G689" i="12"/>
  <c r="F689" i="12"/>
  <c r="E689" i="12"/>
  <c r="D689" i="12"/>
  <c r="A689" i="12"/>
  <c r="Q688" i="12"/>
  <c r="O688" i="12"/>
  <c r="N688" i="12"/>
  <c r="M688" i="12"/>
  <c r="L688" i="12"/>
  <c r="K688" i="12"/>
  <c r="J688" i="12"/>
  <c r="I688" i="12"/>
  <c r="H688" i="12"/>
  <c r="G688" i="12"/>
  <c r="F688" i="12"/>
  <c r="E688" i="12"/>
  <c r="D688" i="12"/>
  <c r="A688" i="12"/>
  <c r="Q687" i="12"/>
  <c r="O687" i="12"/>
  <c r="N687" i="12"/>
  <c r="M687" i="12"/>
  <c r="L687" i="12"/>
  <c r="K687" i="12"/>
  <c r="J687" i="12"/>
  <c r="I687" i="12"/>
  <c r="H687" i="12"/>
  <c r="G687" i="12"/>
  <c r="F687" i="12"/>
  <c r="E687" i="12"/>
  <c r="D687" i="12"/>
  <c r="A687" i="12"/>
  <c r="Q686" i="12"/>
  <c r="O686" i="12"/>
  <c r="N686" i="12"/>
  <c r="M686" i="12"/>
  <c r="L686" i="12"/>
  <c r="K686" i="12"/>
  <c r="J686" i="12"/>
  <c r="I686" i="12"/>
  <c r="H686" i="12"/>
  <c r="G686" i="12"/>
  <c r="F686" i="12"/>
  <c r="E686" i="12"/>
  <c r="D686" i="12"/>
  <c r="A686" i="12"/>
  <c r="Q685" i="12"/>
  <c r="O685" i="12"/>
  <c r="N685" i="12"/>
  <c r="M685" i="12"/>
  <c r="L685" i="12"/>
  <c r="K685" i="12"/>
  <c r="J685" i="12"/>
  <c r="I685" i="12"/>
  <c r="H685" i="12"/>
  <c r="G685" i="12"/>
  <c r="F685" i="12"/>
  <c r="E685" i="12"/>
  <c r="D685" i="12"/>
  <c r="A685" i="12"/>
  <c r="Q684" i="12"/>
  <c r="O684" i="12"/>
  <c r="N684" i="12"/>
  <c r="M684" i="12"/>
  <c r="L684" i="12"/>
  <c r="K684" i="12"/>
  <c r="J684" i="12"/>
  <c r="I684" i="12"/>
  <c r="H684" i="12"/>
  <c r="G684" i="12"/>
  <c r="F684" i="12"/>
  <c r="E684" i="12"/>
  <c r="D684" i="12"/>
  <c r="A684" i="12"/>
  <c r="Q683" i="12"/>
  <c r="O683" i="12"/>
  <c r="N683" i="12"/>
  <c r="M683" i="12"/>
  <c r="L683" i="12"/>
  <c r="K683" i="12"/>
  <c r="J683" i="12"/>
  <c r="I683" i="12"/>
  <c r="H683" i="12"/>
  <c r="G683" i="12"/>
  <c r="F683" i="12"/>
  <c r="E683" i="12"/>
  <c r="D683" i="12"/>
  <c r="A683" i="12"/>
  <c r="Q682" i="12"/>
  <c r="O682" i="12"/>
  <c r="N682" i="12"/>
  <c r="M682" i="12"/>
  <c r="L682" i="12"/>
  <c r="K682" i="12"/>
  <c r="J682" i="12"/>
  <c r="I682" i="12"/>
  <c r="H682" i="12"/>
  <c r="G682" i="12"/>
  <c r="F682" i="12"/>
  <c r="E682" i="12"/>
  <c r="D682" i="12"/>
  <c r="A682" i="12"/>
  <c r="Q681" i="12"/>
  <c r="O681" i="12"/>
  <c r="N681" i="12"/>
  <c r="M681" i="12"/>
  <c r="L681" i="12"/>
  <c r="K681" i="12"/>
  <c r="J681" i="12"/>
  <c r="I681" i="12"/>
  <c r="H681" i="12"/>
  <c r="G681" i="12"/>
  <c r="F681" i="12"/>
  <c r="E681" i="12"/>
  <c r="D681" i="12"/>
  <c r="A681" i="12"/>
  <c r="Q680" i="12"/>
  <c r="O680" i="12"/>
  <c r="N680" i="12"/>
  <c r="M680" i="12"/>
  <c r="L680" i="12"/>
  <c r="K680" i="12"/>
  <c r="J680" i="12"/>
  <c r="I680" i="12"/>
  <c r="H680" i="12"/>
  <c r="G680" i="12"/>
  <c r="F680" i="12"/>
  <c r="E680" i="12"/>
  <c r="D680" i="12"/>
  <c r="A680" i="12"/>
  <c r="Q679" i="12"/>
  <c r="O679" i="12"/>
  <c r="N679" i="12"/>
  <c r="M679" i="12"/>
  <c r="L679" i="12"/>
  <c r="K679" i="12"/>
  <c r="J679" i="12"/>
  <c r="I679" i="12"/>
  <c r="H679" i="12"/>
  <c r="G679" i="12"/>
  <c r="F679" i="12"/>
  <c r="E679" i="12"/>
  <c r="D679" i="12"/>
  <c r="A679" i="12"/>
  <c r="Q678" i="12"/>
  <c r="O678" i="12"/>
  <c r="N678" i="12"/>
  <c r="M678" i="12"/>
  <c r="L678" i="12"/>
  <c r="K678" i="12"/>
  <c r="J678" i="12"/>
  <c r="I678" i="12"/>
  <c r="H678" i="12"/>
  <c r="G678" i="12"/>
  <c r="F678" i="12"/>
  <c r="E678" i="12"/>
  <c r="D678" i="12"/>
  <c r="A678" i="12"/>
  <c r="Q677" i="12"/>
  <c r="O677" i="12"/>
  <c r="N677" i="12"/>
  <c r="M677" i="12"/>
  <c r="L677" i="12"/>
  <c r="K677" i="12"/>
  <c r="J677" i="12"/>
  <c r="I677" i="12"/>
  <c r="H677" i="12"/>
  <c r="G677" i="12"/>
  <c r="F677" i="12"/>
  <c r="E677" i="12"/>
  <c r="D677" i="12"/>
  <c r="A677" i="12"/>
  <c r="Q676" i="12"/>
  <c r="O676" i="12"/>
  <c r="N676" i="12"/>
  <c r="M676" i="12"/>
  <c r="L676" i="12"/>
  <c r="K676" i="12"/>
  <c r="J676" i="12"/>
  <c r="I676" i="12"/>
  <c r="H676" i="12"/>
  <c r="G676" i="12"/>
  <c r="F676" i="12"/>
  <c r="E676" i="12"/>
  <c r="D676" i="12"/>
  <c r="A676" i="12"/>
  <c r="Q675" i="12"/>
  <c r="O675" i="12"/>
  <c r="N675" i="12"/>
  <c r="M675" i="12"/>
  <c r="L675" i="12"/>
  <c r="K675" i="12"/>
  <c r="J675" i="12"/>
  <c r="I675" i="12"/>
  <c r="H675" i="12"/>
  <c r="G675" i="12"/>
  <c r="F675" i="12"/>
  <c r="E675" i="12"/>
  <c r="D675" i="12"/>
  <c r="A675" i="12"/>
  <c r="Q674" i="12"/>
  <c r="O674" i="12"/>
  <c r="N674" i="12"/>
  <c r="M674" i="12"/>
  <c r="L674" i="12"/>
  <c r="K674" i="12"/>
  <c r="J674" i="12"/>
  <c r="I674" i="12"/>
  <c r="H674" i="12"/>
  <c r="G674" i="12"/>
  <c r="F674" i="12"/>
  <c r="E674" i="12"/>
  <c r="D674" i="12"/>
  <c r="A674" i="12"/>
  <c r="Q673" i="12"/>
  <c r="O673" i="12"/>
  <c r="N673" i="12"/>
  <c r="M673" i="12"/>
  <c r="L673" i="12"/>
  <c r="K673" i="12"/>
  <c r="J673" i="12"/>
  <c r="I673" i="12"/>
  <c r="H673" i="12"/>
  <c r="G673" i="12"/>
  <c r="F673" i="12"/>
  <c r="E673" i="12"/>
  <c r="D673" i="12"/>
  <c r="A673" i="12"/>
  <c r="Q672" i="12"/>
  <c r="O672" i="12"/>
  <c r="N672" i="12"/>
  <c r="M672" i="12"/>
  <c r="L672" i="12"/>
  <c r="K672" i="12"/>
  <c r="J672" i="12"/>
  <c r="I672" i="12"/>
  <c r="H672" i="12"/>
  <c r="G672" i="12"/>
  <c r="F672" i="12"/>
  <c r="E672" i="12"/>
  <c r="D672" i="12"/>
  <c r="A672" i="12"/>
  <c r="Q671" i="12"/>
  <c r="O671" i="12"/>
  <c r="N671" i="12"/>
  <c r="M671" i="12"/>
  <c r="L671" i="12"/>
  <c r="K671" i="12"/>
  <c r="J671" i="12"/>
  <c r="I671" i="12"/>
  <c r="H671" i="12"/>
  <c r="G671" i="12"/>
  <c r="F671" i="12"/>
  <c r="E671" i="12"/>
  <c r="D671" i="12"/>
  <c r="A671" i="12"/>
  <c r="Q670" i="12"/>
  <c r="O670" i="12"/>
  <c r="N670" i="12"/>
  <c r="M670" i="12"/>
  <c r="L670" i="12"/>
  <c r="K670" i="12"/>
  <c r="J670" i="12"/>
  <c r="I670" i="12"/>
  <c r="H670" i="12"/>
  <c r="G670" i="12"/>
  <c r="F670" i="12"/>
  <c r="E670" i="12"/>
  <c r="D670" i="12"/>
  <c r="A670" i="12"/>
  <c r="Q669" i="12"/>
  <c r="O669" i="12"/>
  <c r="N669" i="12"/>
  <c r="M669" i="12"/>
  <c r="L669" i="12"/>
  <c r="K669" i="12"/>
  <c r="J669" i="12"/>
  <c r="I669" i="12"/>
  <c r="H669" i="12"/>
  <c r="G669" i="12"/>
  <c r="F669" i="12"/>
  <c r="E669" i="12"/>
  <c r="D669" i="12"/>
  <c r="A669" i="12"/>
  <c r="Q668" i="12"/>
  <c r="O668" i="12"/>
  <c r="N668" i="12"/>
  <c r="M668" i="12"/>
  <c r="L668" i="12"/>
  <c r="K668" i="12"/>
  <c r="J668" i="12"/>
  <c r="I668" i="12"/>
  <c r="H668" i="12"/>
  <c r="G668" i="12"/>
  <c r="F668" i="12"/>
  <c r="E668" i="12"/>
  <c r="D668" i="12"/>
  <c r="A668" i="12"/>
  <c r="Q667" i="12"/>
  <c r="O667" i="12"/>
  <c r="N667" i="12"/>
  <c r="M667" i="12"/>
  <c r="L667" i="12"/>
  <c r="K667" i="12"/>
  <c r="J667" i="12"/>
  <c r="I667" i="12"/>
  <c r="H667" i="12"/>
  <c r="G667" i="12"/>
  <c r="F667" i="12"/>
  <c r="E667" i="12"/>
  <c r="D667" i="12"/>
  <c r="A667" i="12"/>
  <c r="Q666" i="12"/>
  <c r="O666" i="12"/>
  <c r="N666" i="12"/>
  <c r="M666" i="12"/>
  <c r="L666" i="12"/>
  <c r="K666" i="12"/>
  <c r="J666" i="12"/>
  <c r="I666" i="12"/>
  <c r="H666" i="12"/>
  <c r="G666" i="12"/>
  <c r="F666" i="12"/>
  <c r="E666" i="12"/>
  <c r="D666" i="12"/>
  <c r="A666" i="12"/>
  <c r="Q665" i="12"/>
  <c r="O665" i="12"/>
  <c r="N665" i="12"/>
  <c r="M665" i="12"/>
  <c r="L665" i="12"/>
  <c r="K665" i="12"/>
  <c r="J665" i="12"/>
  <c r="I665" i="12"/>
  <c r="H665" i="12"/>
  <c r="G665" i="12"/>
  <c r="F665" i="12"/>
  <c r="E665" i="12"/>
  <c r="D665" i="12"/>
  <c r="A665" i="12"/>
  <c r="Q664" i="12"/>
  <c r="O664" i="12"/>
  <c r="N664" i="12"/>
  <c r="M664" i="12"/>
  <c r="L664" i="12"/>
  <c r="K664" i="12"/>
  <c r="J664" i="12"/>
  <c r="I664" i="12"/>
  <c r="H664" i="12"/>
  <c r="G664" i="12"/>
  <c r="F664" i="12"/>
  <c r="E664" i="12"/>
  <c r="D664" i="12"/>
  <c r="A664" i="12"/>
  <c r="Q663" i="12"/>
  <c r="O663" i="12"/>
  <c r="N663" i="12"/>
  <c r="M663" i="12"/>
  <c r="L663" i="12"/>
  <c r="K663" i="12"/>
  <c r="J663" i="12"/>
  <c r="I663" i="12"/>
  <c r="H663" i="12"/>
  <c r="G663" i="12"/>
  <c r="F663" i="12"/>
  <c r="E663" i="12"/>
  <c r="D663" i="12"/>
  <c r="A663" i="12"/>
  <c r="Q662" i="12"/>
  <c r="O662" i="12"/>
  <c r="N662" i="12"/>
  <c r="M662" i="12"/>
  <c r="L662" i="12"/>
  <c r="K662" i="12"/>
  <c r="J662" i="12"/>
  <c r="I662" i="12"/>
  <c r="H662" i="12"/>
  <c r="G662" i="12"/>
  <c r="F662" i="12"/>
  <c r="E662" i="12"/>
  <c r="D662" i="12"/>
  <c r="A662" i="12"/>
  <c r="Q661" i="12"/>
  <c r="O661" i="12"/>
  <c r="N661" i="12"/>
  <c r="M661" i="12"/>
  <c r="L661" i="12"/>
  <c r="K661" i="12"/>
  <c r="J661" i="12"/>
  <c r="I661" i="12"/>
  <c r="H661" i="12"/>
  <c r="G661" i="12"/>
  <c r="F661" i="12"/>
  <c r="E661" i="12"/>
  <c r="D661" i="12"/>
  <c r="A661" i="12"/>
  <c r="Q660" i="12"/>
  <c r="O660" i="12"/>
  <c r="N660" i="12"/>
  <c r="M660" i="12"/>
  <c r="L660" i="12"/>
  <c r="K660" i="12"/>
  <c r="J660" i="12"/>
  <c r="I660" i="12"/>
  <c r="H660" i="12"/>
  <c r="G660" i="12"/>
  <c r="F660" i="12"/>
  <c r="E660" i="12"/>
  <c r="D660" i="12"/>
  <c r="A660" i="12"/>
  <c r="Q659" i="12"/>
  <c r="O659" i="12"/>
  <c r="N659" i="12"/>
  <c r="M659" i="12"/>
  <c r="L659" i="12"/>
  <c r="K659" i="12"/>
  <c r="J659" i="12"/>
  <c r="I659" i="12"/>
  <c r="H659" i="12"/>
  <c r="G659" i="12"/>
  <c r="F659" i="12"/>
  <c r="E659" i="12"/>
  <c r="D659" i="12"/>
  <c r="A659" i="12"/>
  <c r="Q658" i="12"/>
  <c r="O658" i="12"/>
  <c r="N658" i="12"/>
  <c r="M658" i="12"/>
  <c r="L658" i="12"/>
  <c r="K658" i="12"/>
  <c r="J658" i="12"/>
  <c r="I658" i="12"/>
  <c r="H658" i="12"/>
  <c r="G658" i="12"/>
  <c r="F658" i="12"/>
  <c r="E658" i="12"/>
  <c r="D658" i="12"/>
  <c r="A658" i="12"/>
  <c r="Q657" i="12"/>
  <c r="O657" i="12"/>
  <c r="N657" i="12"/>
  <c r="M657" i="12"/>
  <c r="L657" i="12"/>
  <c r="K657" i="12"/>
  <c r="J657" i="12"/>
  <c r="I657" i="12"/>
  <c r="H657" i="12"/>
  <c r="G657" i="12"/>
  <c r="F657" i="12"/>
  <c r="E657" i="12"/>
  <c r="D657" i="12"/>
  <c r="A657" i="12"/>
  <c r="Q656" i="12"/>
  <c r="O656" i="12"/>
  <c r="N656" i="12"/>
  <c r="M656" i="12"/>
  <c r="L656" i="12"/>
  <c r="K656" i="12"/>
  <c r="J656" i="12"/>
  <c r="I656" i="12"/>
  <c r="H656" i="12"/>
  <c r="G656" i="12"/>
  <c r="F656" i="12"/>
  <c r="E656" i="12"/>
  <c r="D656" i="12"/>
  <c r="A656" i="12"/>
  <c r="Q655" i="12"/>
  <c r="O655" i="12"/>
  <c r="N655" i="12"/>
  <c r="M655" i="12"/>
  <c r="L655" i="12"/>
  <c r="K655" i="12"/>
  <c r="J655" i="12"/>
  <c r="I655" i="12"/>
  <c r="H655" i="12"/>
  <c r="G655" i="12"/>
  <c r="F655" i="12"/>
  <c r="E655" i="12"/>
  <c r="D655" i="12"/>
  <c r="A655" i="12"/>
  <c r="Q654" i="12"/>
  <c r="O654" i="12"/>
  <c r="N654" i="12"/>
  <c r="M654" i="12"/>
  <c r="L654" i="12"/>
  <c r="K654" i="12"/>
  <c r="J654" i="12"/>
  <c r="I654" i="12"/>
  <c r="H654" i="12"/>
  <c r="G654" i="12"/>
  <c r="F654" i="12"/>
  <c r="E654" i="12"/>
  <c r="D654" i="12"/>
  <c r="A654" i="12"/>
  <c r="Q653" i="12"/>
  <c r="O653" i="12"/>
  <c r="N653" i="12"/>
  <c r="M653" i="12"/>
  <c r="L653" i="12"/>
  <c r="K653" i="12"/>
  <c r="J653" i="12"/>
  <c r="I653" i="12"/>
  <c r="H653" i="12"/>
  <c r="G653" i="12"/>
  <c r="F653" i="12"/>
  <c r="E653" i="12"/>
  <c r="D653" i="12"/>
  <c r="A653" i="12"/>
  <c r="Q652" i="12"/>
  <c r="O652" i="12"/>
  <c r="N652" i="12"/>
  <c r="M652" i="12"/>
  <c r="L652" i="12"/>
  <c r="K652" i="12"/>
  <c r="J652" i="12"/>
  <c r="I652" i="12"/>
  <c r="H652" i="12"/>
  <c r="G652" i="12"/>
  <c r="F652" i="12"/>
  <c r="E652" i="12"/>
  <c r="D652" i="12"/>
  <c r="A652" i="12"/>
  <c r="Q651" i="12"/>
  <c r="O651" i="12"/>
  <c r="N651" i="12"/>
  <c r="M651" i="12"/>
  <c r="L651" i="12"/>
  <c r="K651" i="12"/>
  <c r="J651" i="12"/>
  <c r="I651" i="12"/>
  <c r="H651" i="12"/>
  <c r="G651" i="12"/>
  <c r="F651" i="12"/>
  <c r="E651" i="12"/>
  <c r="D651" i="12"/>
  <c r="A651" i="12"/>
  <c r="Q650" i="12"/>
  <c r="O650" i="12"/>
  <c r="N650" i="12"/>
  <c r="M650" i="12"/>
  <c r="L650" i="12"/>
  <c r="K650" i="12"/>
  <c r="J650" i="12"/>
  <c r="I650" i="12"/>
  <c r="H650" i="12"/>
  <c r="G650" i="12"/>
  <c r="F650" i="12"/>
  <c r="E650" i="12"/>
  <c r="D650" i="12"/>
  <c r="A650" i="12"/>
  <c r="Q649" i="12"/>
  <c r="O649" i="12"/>
  <c r="N649" i="12"/>
  <c r="M649" i="12"/>
  <c r="L649" i="12"/>
  <c r="K649" i="12"/>
  <c r="J649" i="12"/>
  <c r="I649" i="12"/>
  <c r="H649" i="12"/>
  <c r="G649" i="12"/>
  <c r="F649" i="12"/>
  <c r="E649" i="12"/>
  <c r="D649" i="12"/>
  <c r="A649" i="12"/>
  <c r="Q648" i="12"/>
  <c r="O648" i="12"/>
  <c r="N648" i="12"/>
  <c r="M648" i="12"/>
  <c r="L648" i="12"/>
  <c r="K648" i="12"/>
  <c r="J648" i="12"/>
  <c r="I648" i="12"/>
  <c r="H648" i="12"/>
  <c r="G648" i="12"/>
  <c r="F648" i="12"/>
  <c r="E648" i="12"/>
  <c r="D648" i="12"/>
  <c r="A648" i="12"/>
  <c r="Q647" i="12"/>
  <c r="O647" i="12"/>
  <c r="N647" i="12"/>
  <c r="M647" i="12"/>
  <c r="L647" i="12"/>
  <c r="K647" i="12"/>
  <c r="J647" i="12"/>
  <c r="I647" i="12"/>
  <c r="H647" i="12"/>
  <c r="G647" i="12"/>
  <c r="F647" i="12"/>
  <c r="E647" i="12"/>
  <c r="D647" i="12"/>
  <c r="A647" i="12"/>
  <c r="Q646" i="12"/>
  <c r="O646" i="12"/>
  <c r="N646" i="12"/>
  <c r="M646" i="12"/>
  <c r="L646" i="12"/>
  <c r="K646" i="12"/>
  <c r="J646" i="12"/>
  <c r="I646" i="12"/>
  <c r="H646" i="12"/>
  <c r="G646" i="12"/>
  <c r="F646" i="12"/>
  <c r="E646" i="12"/>
  <c r="D646" i="12"/>
  <c r="A646" i="12"/>
  <c r="Q645" i="12"/>
  <c r="O645" i="12"/>
  <c r="N645" i="12"/>
  <c r="M645" i="12"/>
  <c r="L645" i="12"/>
  <c r="K645" i="12"/>
  <c r="J645" i="12"/>
  <c r="I645" i="12"/>
  <c r="H645" i="12"/>
  <c r="G645" i="12"/>
  <c r="F645" i="12"/>
  <c r="E645" i="12"/>
  <c r="D645" i="12"/>
  <c r="A645" i="12"/>
  <c r="Q644" i="12"/>
  <c r="O644" i="12"/>
  <c r="N644" i="12"/>
  <c r="M644" i="12"/>
  <c r="L644" i="12"/>
  <c r="K644" i="12"/>
  <c r="J644" i="12"/>
  <c r="I644" i="12"/>
  <c r="H644" i="12"/>
  <c r="G644" i="12"/>
  <c r="F644" i="12"/>
  <c r="E644" i="12"/>
  <c r="D644" i="12"/>
  <c r="A644" i="12"/>
  <c r="Q643" i="12"/>
  <c r="O643" i="12"/>
  <c r="N643" i="12"/>
  <c r="M643" i="12"/>
  <c r="L643" i="12"/>
  <c r="K643" i="12"/>
  <c r="J643" i="12"/>
  <c r="I643" i="12"/>
  <c r="H643" i="12"/>
  <c r="G643" i="12"/>
  <c r="F643" i="12"/>
  <c r="E643" i="12"/>
  <c r="D643" i="12"/>
  <c r="A643" i="12"/>
  <c r="Q642" i="12"/>
  <c r="O642" i="12"/>
  <c r="N642" i="12"/>
  <c r="M642" i="12"/>
  <c r="L642" i="12"/>
  <c r="K642" i="12"/>
  <c r="J642" i="12"/>
  <c r="I642" i="12"/>
  <c r="H642" i="12"/>
  <c r="G642" i="12"/>
  <c r="F642" i="12"/>
  <c r="E642" i="12"/>
  <c r="D642" i="12"/>
  <c r="A642" i="12"/>
  <c r="Q641" i="12"/>
  <c r="O641" i="12"/>
  <c r="N641" i="12"/>
  <c r="M641" i="12"/>
  <c r="L641" i="12"/>
  <c r="K641" i="12"/>
  <c r="J641" i="12"/>
  <c r="I641" i="12"/>
  <c r="H641" i="12"/>
  <c r="G641" i="12"/>
  <c r="F641" i="12"/>
  <c r="E641" i="12"/>
  <c r="D641" i="12"/>
  <c r="A641" i="12"/>
  <c r="Q640" i="12"/>
  <c r="O640" i="12"/>
  <c r="N640" i="12"/>
  <c r="M640" i="12"/>
  <c r="L640" i="12"/>
  <c r="K640" i="12"/>
  <c r="J640" i="12"/>
  <c r="I640" i="12"/>
  <c r="H640" i="12"/>
  <c r="G640" i="12"/>
  <c r="F640" i="12"/>
  <c r="E640" i="12"/>
  <c r="D640" i="12"/>
  <c r="A640" i="12"/>
  <c r="Q639" i="12"/>
  <c r="O639" i="12"/>
  <c r="N639" i="12"/>
  <c r="M639" i="12"/>
  <c r="L639" i="12"/>
  <c r="K639" i="12"/>
  <c r="J639" i="12"/>
  <c r="I639" i="12"/>
  <c r="H639" i="12"/>
  <c r="G639" i="12"/>
  <c r="F639" i="12"/>
  <c r="E639" i="12"/>
  <c r="D639" i="12"/>
  <c r="A639" i="12"/>
  <c r="Q638" i="12"/>
  <c r="O638" i="12"/>
  <c r="N638" i="12"/>
  <c r="M638" i="12"/>
  <c r="L638" i="12"/>
  <c r="K638" i="12"/>
  <c r="J638" i="12"/>
  <c r="I638" i="12"/>
  <c r="H638" i="12"/>
  <c r="G638" i="12"/>
  <c r="F638" i="12"/>
  <c r="E638" i="12"/>
  <c r="D638" i="12"/>
  <c r="A638" i="12"/>
  <c r="Q637" i="12"/>
  <c r="O637" i="12"/>
  <c r="N637" i="12"/>
  <c r="M637" i="12"/>
  <c r="L637" i="12"/>
  <c r="K637" i="12"/>
  <c r="J637" i="12"/>
  <c r="I637" i="12"/>
  <c r="H637" i="12"/>
  <c r="G637" i="12"/>
  <c r="F637" i="12"/>
  <c r="E637" i="12"/>
  <c r="D637" i="12"/>
  <c r="A637" i="12"/>
  <c r="Q636" i="12"/>
  <c r="O636" i="12"/>
  <c r="N636" i="12"/>
  <c r="M636" i="12"/>
  <c r="L636" i="12"/>
  <c r="K636" i="12"/>
  <c r="J636" i="12"/>
  <c r="I636" i="12"/>
  <c r="H636" i="12"/>
  <c r="G636" i="12"/>
  <c r="F636" i="12"/>
  <c r="E636" i="12"/>
  <c r="D636" i="12"/>
  <c r="A636" i="12"/>
  <c r="Q635" i="12"/>
  <c r="O635" i="12"/>
  <c r="N635" i="12"/>
  <c r="M635" i="12"/>
  <c r="L635" i="12"/>
  <c r="K635" i="12"/>
  <c r="J635" i="12"/>
  <c r="I635" i="12"/>
  <c r="H635" i="12"/>
  <c r="G635" i="12"/>
  <c r="F635" i="12"/>
  <c r="E635" i="12"/>
  <c r="D635" i="12"/>
  <c r="A635" i="12"/>
  <c r="Q634" i="12"/>
  <c r="O634" i="12"/>
  <c r="N634" i="12"/>
  <c r="M634" i="12"/>
  <c r="L634" i="12"/>
  <c r="K634" i="12"/>
  <c r="J634" i="12"/>
  <c r="I634" i="12"/>
  <c r="H634" i="12"/>
  <c r="G634" i="12"/>
  <c r="F634" i="12"/>
  <c r="E634" i="12"/>
  <c r="D634" i="12"/>
  <c r="A634" i="12"/>
  <c r="Q633" i="12"/>
  <c r="O633" i="12"/>
  <c r="N633" i="12"/>
  <c r="M633" i="12"/>
  <c r="L633" i="12"/>
  <c r="K633" i="12"/>
  <c r="J633" i="12"/>
  <c r="I633" i="12"/>
  <c r="H633" i="12"/>
  <c r="G633" i="12"/>
  <c r="F633" i="12"/>
  <c r="E633" i="12"/>
  <c r="D633" i="12"/>
  <c r="A633" i="12"/>
  <c r="Q632" i="12"/>
  <c r="O632" i="12"/>
  <c r="N632" i="12"/>
  <c r="M632" i="12"/>
  <c r="L632" i="12"/>
  <c r="K632" i="12"/>
  <c r="J632" i="12"/>
  <c r="I632" i="12"/>
  <c r="H632" i="12"/>
  <c r="G632" i="12"/>
  <c r="F632" i="12"/>
  <c r="E632" i="12"/>
  <c r="D632" i="12"/>
  <c r="A632" i="12"/>
  <c r="Q631" i="12"/>
  <c r="O631" i="12"/>
  <c r="N631" i="12"/>
  <c r="M631" i="12"/>
  <c r="L631" i="12"/>
  <c r="K631" i="12"/>
  <c r="J631" i="12"/>
  <c r="I631" i="12"/>
  <c r="H631" i="12"/>
  <c r="G631" i="12"/>
  <c r="F631" i="12"/>
  <c r="E631" i="12"/>
  <c r="D631" i="12"/>
  <c r="A631" i="12"/>
  <c r="Q630" i="12"/>
  <c r="O630" i="12"/>
  <c r="N630" i="12"/>
  <c r="M630" i="12"/>
  <c r="L630" i="12"/>
  <c r="K630" i="12"/>
  <c r="J630" i="12"/>
  <c r="I630" i="12"/>
  <c r="H630" i="12"/>
  <c r="G630" i="12"/>
  <c r="F630" i="12"/>
  <c r="E630" i="12"/>
  <c r="D630" i="12"/>
  <c r="A630" i="12"/>
  <c r="Q629" i="12"/>
  <c r="O629" i="12"/>
  <c r="N629" i="12"/>
  <c r="M629" i="12"/>
  <c r="L629" i="12"/>
  <c r="K629" i="12"/>
  <c r="J629" i="12"/>
  <c r="I629" i="12"/>
  <c r="H629" i="12"/>
  <c r="G629" i="12"/>
  <c r="F629" i="12"/>
  <c r="E629" i="12"/>
  <c r="D629" i="12"/>
  <c r="A629" i="12"/>
  <c r="Q628" i="12"/>
  <c r="O628" i="12"/>
  <c r="N628" i="12"/>
  <c r="M628" i="12"/>
  <c r="L628" i="12"/>
  <c r="K628" i="12"/>
  <c r="J628" i="12"/>
  <c r="I628" i="12"/>
  <c r="H628" i="12"/>
  <c r="G628" i="12"/>
  <c r="F628" i="12"/>
  <c r="E628" i="12"/>
  <c r="D628" i="12"/>
  <c r="A628" i="12"/>
  <c r="Q627" i="12"/>
  <c r="O627" i="12"/>
  <c r="N627" i="12"/>
  <c r="M627" i="12"/>
  <c r="L627" i="12"/>
  <c r="K627" i="12"/>
  <c r="J627" i="12"/>
  <c r="I627" i="12"/>
  <c r="H627" i="12"/>
  <c r="G627" i="12"/>
  <c r="F627" i="12"/>
  <c r="E627" i="12"/>
  <c r="D627" i="12"/>
  <c r="A627" i="12"/>
  <c r="Q626" i="12"/>
  <c r="O626" i="12"/>
  <c r="N626" i="12"/>
  <c r="M626" i="12"/>
  <c r="L626" i="12"/>
  <c r="K626" i="12"/>
  <c r="J626" i="12"/>
  <c r="I626" i="12"/>
  <c r="H626" i="12"/>
  <c r="G626" i="12"/>
  <c r="F626" i="12"/>
  <c r="E626" i="12"/>
  <c r="D626" i="12"/>
  <c r="A626" i="12"/>
  <c r="Q625" i="12"/>
  <c r="O625" i="12"/>
  <c r="N625" i="12"/>
  <c r="M625" i="12"/>
  <c r="L625" i="12"/>
  <c r="K625" i="12"/>
  <c r="J625" i="12"/>
  <c r="I625" i="12"/>
  <c r="H625" i="12"/>
  <c r="G625" i="12"/>
  <c r="F625" i="12"/>
  <c r="E625" i="12"/>
  <c r="D625" i="12"/>
  <c r="A625" i="12"/>
  <c r="Q624" i="12"/>
  <c r="O624" i="12"/>
  <c r="N624" i="12"/>
  <c r="M624" i="12"/>
  <c r="L624" i="12"/>
  <c r="K624" i="12"/>
  <c r="J624" i="12"/>
  <c r="I624" i="12"/>
  <c r="H624" i="12"/>
  <c r="G624" i="12"/>
  <c r="F624" i="12"/>
  <c r="E624" i="12"/>
  <c r="D624" i="12"/>
  <c r="A624" i="12"/>
  <c r="Q623" i="12"/>
  <c r="O623" i="12"/>
  <c r="N623" i="12"/>
  <c r="M623" i="12"/>
  <c r="L623" i="12"/>
  <c r="K623" i="12"/>
  <c r="J623" i="12"/>
  <c r="I623" i="12"/>
  <c r="H623" i="12"/>
  <c r="G623" i="12"/>
  <c r="F623" i="12"/>
  <c r="E623" i="12"/>
  <c r="D623" i="12"/>
  <c r="A623" i="12"/>
  <c r="Q622" i="12"/>
  <c r="O622" i="12"/>
  <c r="N622" i="12"/>
  <c r="M622" i="12"/>
  <c r="L622" i="12"/>
  <c r="K622" i="12"/>
  <c r="J622" i="12"/>
  <c r="I622" i="12"/>
  <c r="H622" i="12"/>
  <c r="G622" i="12"/>
  <c r="F622" i="12"/>
  <c r="E622" i="12"/>
  <c r="D622" i="12"/>
  <c r="A622" i="12"/>
  <c r="Q621" i="12"/>
  <c r="O621" i="12"/>
  <c r="N621" i="12"/>
  <c r="M621" i="12"/>
  <c r="L621" i="12"/>
  <c r="K621" i="12"/>
  <c r="J621" i="12"/>
  <c r="I621" i="12"/>
  <c r="H621" i="12"/>
  <c r="G621" i="12"/>
  <c r="F621" i="12"/>
  <c r="E621" i="12"/>
  <c r="D621" i="12"/>
  <c r="A621" i="12"/>
  <c r="Q620" i="12"/>
  <c r="O620" i="12"/>
  <c r="N620" i="12"/>
  <c r="M620" i="12"/>
  <c r="L620" i="12"/>
  <c r="K620" i="12"/>
  <c r="J620" i="12"/>
  <c r="I620" i="12"/>
  <c r="H620" i="12"/>
  <c r="G620" i="12"/>
  <c r="F620" i="12"/>
  <c r="E620" i="12"/>
  <c r="D620" i="12"/>
  <c r="A620" i="12"/>
  <c r="Q619" i="12"/>
  <c r="O619" i="12"/>
  <c r="N619" i="12"/>
  <c r="M619" i="12"/>
  <c r="L619" i="12"/>
  <c r="K619" i="12"/>
  <c r="J619" i="12"/>
  <c r="I619" i="12"/>
  <c r="H619" i="12"/>
  <c r="G619" i="12"/>
  <c r="F619" i="12"/>
  <c r="E619" i="12"/>
  <c r="D619" i="12"/>
  <c r="A619" i="12"/>
  <c r="Q618" i="12"/>
  <c r="O618" i="12"/>
  <c r="N618" i="12"/>
  <c r="M618" i="12"/>
  <c r="L618" i="12"/>
  <c r="K618" i="12"/>
  <c r="J618" i="12"/>
  <c r="I618" i="12"/>
  <c r="H618" i="12"/>
  <c r="G618" i="12"/>
  <c r="F618" i="12"/>
  <c r="E618" i="12"/>
  <c r="D618" i="12"/>
  <c r="A618" i="12"/>
  <c r="Q617" i="12"/>
  <c r="O617" i="12"/>
  <c r="N617" i="12"/>
  <c r="M617" i="12"/>
  <c r="L617" i="12"/>
  <c r="K617" i="12"/>
  <c r="J617" i="12"/>
  <c r="I617" i="12"/>
  <c r="H617" i="12"/>
  <c r="G617" i="12"/>
  <c r="F617" i="12"/>
  <c r="E617" i="12"/>
  <c r="D617" i="12"/>
  <c r="A617" i="12"/>
  <c r="Q616" i="12"/>
  <c r="O616" i="12"/>
  <c r="N616" i="12"/>
  <c r="M616" i="12"/>
  <c r="L616" i="12"/>
  <c r="K616" i="12"/>
  <c r="J616" i="12"/>
  <c r="I616" i="12"/>
  <c r="H616" i="12"/>
  <c r="G616" i="12"/>
  <c r="F616" i="12"/>
  <c r="E616" i="12"/>
  <c r="D616" i="12"/>
  <c r="A616" i="12"/>
  <c r="Q615" i="12"/>
  <c r="O615" i="12"/>
  <c r="N615" i="12"/>
  <c r="M615" i="12"/>
  <c r="L615" i="12"/>
  <c r="K615" i="12"/>
  <c r="J615" i="12"/>
  <c r="I615" i="12"/>
  <c r="H615" i="12"/>
  <c r="G615" i="12"/>
  <c r="F615" i="12"/>
  <c r="E615" i="12"/>
  <c r="D615" i="12"/>
  <c r="A615" i="12"/>
  <c r="Q614" i="12"/>
  <c r="O614" i="12"/>
  <c r="N614" i="12"/>
  <c r="M614" i="12"/>
  <c r="L614" i="12"/>
  <c r="K614" i="12"/>
  <c r="J614" i="12"/>
  <c r="I614" i="12"/>
  <c r="H614" i="12"/>
  <c r="G614" i="12"/>
  <c r="F614" i="12"/>
  <c r="E614" i="12"/>
  <c r="D614" i="12"/>
  <c r="A614" i="12"/>
  <c r="Q613" i="12"/>
  <c r="O613" i="12"/>
  <c r="N613" i="12"/>
  <c r="M613" i="12"/>
  <c r="L613" i="12"/>
  <c r="K613" i="12"/>
  <c r="J613" i="12"/>
  <c r="I613" i="12"/>
  <c r="H613" i="12"/>
  <c r="G613" i="12"/>
  <c r="F613" i="12"/>
  <c r="E613" i="12"/>
  <c r="D613" i="12"/>
  <c r="A613" i="12"/>
  <c r="Q612" i="12"/>
  <c r="O612" i="12"/>
  <c r="N612" i="12"/>
  <c r="M612" i="12"/>
  <c r="L612" i="12"/>
  <c r="K612" i="12"/>
  <c r="J612" i="12"/>
  <c r="I612" i="12"/>
  <c r="H612" i="12"/>
  <c r="G612" i="12"/>
  <c r="F612" i="12"/>
  <c r="E612" i="12"/>
  <c r="D612" i="12"/>
  <c r="A612" i="12"/>
  <c r="Q611" i="12"/>
  <c r="O611" i="12"/>
  <c r="N611" i="12"/>
  <c r="M611" i="12"/>
  <c r="L611" i="12"/>
  <c r="K611" i="12"/>
  <c r="J611" i="12"/>
  <c r="I611" i="12"/>
  <c r="H611" i="12"/>
  <c r="G611" i="12"/>
  <c r="F611" i="12"/>
  <c r="E611" i="12"/>
  <c r="D611" i="12"/>
  <c r="A611" i="12"/>
  <c r="Q610" i="12"/>
  <c r="O610" i="12"/>
  <c r="N610" i="12"/>
  <c r="M610" i="12"/>
  <c r="L610" i="12"/>
  <c r="K610" i="12"/>
  <c r="J610" i="12"/>
  <c r="I610" i="12"/>
  <c r="H610" i="12"/>
  <c r="G610" i="12"/>
  <c r="F610" i="12"/>
  <c r="E610" i="12"/>
  <c r="D610" i="12"/>
  <c r="A610" i="12"/>
  <c r="Q609" i="12"/>
  <c r="O609" i="12"/>
  <c r="N609" i="12"/>
  <c r="M609" i="12"/>
  <c r="L609" i="12"/>
  <c r="K609" i="12"/>
  <c r="J609" i="12"/>
  <c r="I609" i="12"/>
  <c r="H609" i="12"/>
  <c r="G609" i="12"/>
  <c r="F609" i="12"/>
  <c r="E609" i="12"/>
  <c r="D609" i="12"/>
  <c r="A609" i="12"/>
  <c r="Q608" i="12"/>
  <c r="O608" i="12"/>
  <c r="N608" i="12"/>
  <c r="M608" i="12"/>
  <c r="L608" i="12"/>
  <c r="K608" i="12"/>
  <c r="J608" i="12"/>
  <c r="I608" i="12"/>
  <c r="H608" i="12"/>
  <c r="G608" i="12"/>
  <c r="F608" i="12"/>
  <c r="E608" i="12"/>
  <c r="D608" i="12"/>
  <c r="A608" i="12"/>
  <c r="Q607" i="12"/>
  <c r="O607" i="12"/>
  <c r="N607" i="12"/>
  <c r="M607" i="12"/>
  <c r="L607" i="12"/>
  <c r="K607" i="12"/>
  <c r="J607" i="12"/>
  <c r="I607" i="12"/>
  <c r="H607" i="12"/>
  <c r="G607" i="12"/>
  <c r="F607" i="12"/>
  <c r="E607" i="12"/>
  <c r="D607" i="12"/>
  <c r="A607" i="12"/>
  <c r="Q606" i="12"/>
  <c r="O606" i="12"/>
  <c r="N606" i="12"/>
  <c r="M606" i="12"/>
  <c r="L606" i="12"/>
  <c r="K606" i="12"/>
  <c r="J606" i="12"/>
  <c r="I606" i="12"/>
  <c r="H606" i="12"/>
  <c r="G606" i="12"/>
  <c r="F606" i="12"/>
  <c r="E606" i="12"/>
  <c r="D606" i="12"/>
  <c r="A606" i="12"/>
  <c r="Q605" i="12"/>
  <c r="O605" i="12"/>
  <c r="N605" i="12"/>
  <c r="M605" i="12"/>
  <c r="L605" i="12"/>
  <c r="K605" i="12"/>
  <c r="J605" i="12"/>
  <c r="I605" i="12"/>
  <c r="H605" i="12"/>
  <c r="G605" i="12"/>
  <c r="F605" i="12"/>
  <c r="E605" i="12"/>
  <c r="D605" i="12"/>
  <c r="A605" i="12"/>
  <c r="Q604" i="12"/>
  <c r="O604" i="12"/>
  <c r="N604" i="12"/>
  <c r="M604" i="12"/>
  <c r="L604" i="12"/>
  <c r="K604" i="12"/>
  <c r="J604" i="12"/>
  <c r="I604" i="12"/>
  <c r="H604" i="12"/>
  <c r="G604" i="12"/>
  <c r="F604" i="12"/>
  <c r="E604" i="12"/>
  <c r="D604" i="12"/>
  <c r="A604" i="12"/>
  <c r="Q603" i="12"/>
  <c r="O603" i="12"/>
  <c r="N603" i="12"/>
  <c r="M603" i="12"/>
  <c r="L603" i="12"/>
  <c r="K603" i="12"/>
  <c r="J603" i="12"/>
  <c r="I603" i="12"/>
  <c r="H603" i="12"/>
  <c r="G603" i="12"/>
  <c r="F603" i="12"/>
  <c r="E603" i="12"/>
  <c r="D603" i="12"/>
  <c r="A603" i="12"/>
  <c r="Q602" i="12"/>
  <c r="O602" i="12"/>
  <c r="N602" i="12"/>
  <c r="M602" i="12"/>
  <c r="L602" i="12"/>
  <c r="K602" i="12"/>
  <c r="J602" i="12"/>
  <c r="I602" i="12"/>
  <c r="H602" i="12"/>
  <c r="G602" i="12"/>
  <c r="F602" i="12"/>
  <c r="E602" i="12"/>
  <c r="D602" i="12"/>
  <c r="A602" i="12"/>
  <c r="Q601" i="12"/>
  <c r="O601" i="12"/>
  <c r="N601" i="12"/>
  <c r="M601" i="12"/>
  <c r="L601" i="12"/>
  <c r="K601" i="12"/>
  <c r="J601" i="12"/>
  <c r="I601" i="12"/>
  <c r="H601" i="12"/>
  <c r="G601" i="12"/>
  <c r="F601" i="12"/>
  <c r="E601" i="12"/>
  <c r="D601" i="12"/>
  <c r="A601" i="12"/>
  <c r="Q600" i="12"/>
  <c r="O600" i="12"/>
  <c r="N600" i="12"/>
  <c r="M600" i="12"/>
  <c r="L600" i="12"/>
  <c r="K600" i="12"/>
  <c r="J600" i="12"/>
  <c r="I600" i="12"/>
  <c r="H600" i="12"/>
  <c r="G600" i="12"/>
  <c r="F600" i="12"/>
  <c r="E600" i="12"/>
  <c r="D600" i="12"/>
  <c r="A600" i="12"/>
  <c r="Q599" i="12"/>
  <c r="O599" i="12"/>
  <c r="N599" i="12"/>
  <c r="M599" i="12"/>
  <c r="L599" i="12"/>
  <c r="K599" i="12"/>
  <c r="J599" i="12"/>
  <c r="I599" i="12"/>
  <c r="H599" i="12"/>
  <c r="G599" i="12"/>
  <c r="F599" i="12"/>
  <c r="E599" i="12"/>
  <c r="D599" i="12"/>
  <c r="A599" i="12"/>
  <c r="Q598" i="12"/>
  <c r="O598" i="12"/>
  <c r="N598" i="12"/>
  <c r="M598" i="12"/>
  <c r="L598" i="12"/>
  <c r="K598" i="12"/>
  <c r="J598" i="12"/>
  <c r="I598" i="12"/>
  <c r="H598" i="12"/>
  <c r="G598" i="12"/>
  <c r="F598" i="12"/>
  <c r="E598" i="12"/>
  <c r="D598" i="12"/>
  <c r="A598" i="12"/>
  <c r="Q597" i="12"/>
  <c r="O597" i="12"/>
  <c r="N597" i="12"/>
  <c r="M597" i="12"/>
  <c r="L597" i="12"/>
  <c r="K597" i="12"/>
  <c r="J597" i="12"/>
  <c r="I597" i="12"/>
  <c r="H597" i="12"/>
  <c r="G597" i="12"/>
  <c r="F597" i="12"/>
  <c r="E597" i="12"/>
  <c r="D597" i="12"/>
  <c r="A597" i="12"/>
  <c r="Q596" i="12"/>
  <c r="O596" i="12"/>
  <c r="N596" i="12"/>
  <c r="M596" i="12"/>
  <c r="L596" i="12"/>
  <c r="K596" i="12"/>
  <c r="J596" i="12"/>
  <c r="I596" i="12"/>
  <c r="H596" i="12"/>
  <c r="G596" i="12"/>
  <c r="F596" i="12"/>
  <c r="E596" i="12"/>
  <c r="D596" i="12"/>
  <c r="A596" i="12"/>
  <c r="Q595" i="12"/>
  <c r="O595" i="12"/>
  <c r="N595" i="12"/>
  <c r="M595" i="12"/>
  <c r="L595" i="12"/>
  <c r="K595" i="12"/>
  <c r="J595" i="12"/>
  <c r="I595" i="12"/>
  <c r="H595" i="12"/>
  <c r="G595" i="12"/>
  <c r="F595" i="12"/>
  <c r="E595" i="12"/>
  <c r="D595" i="12"/>
  <c r="A595" i="12"/>
  <c r="Q594" i="12"/>
  <c r="O594" i="12"/>
  <c r="N594" i="12"/>
  <c r="M594" i="12"/>
  <c r="L594" i="12"/>
  <c r="K594" i="12"/>
  <c r="J594" i="12"/>
  <c r="I594" i="12"/>
  <c r="H594" i="12"/>
  <c r="G594" i="12"/>
  <c r="F594" i="12"/>
  <c r="E594" i="12"/>
  <c r="D594" i="12"/>
  <c r="A594" i="12"/>
  <c r="Q593" i="12"/>
  <c r="O593" i="12"/>
  <c r="N593" i="12"/>
  <c r="M593" i="12"/>
  <c r="L593" i="12"/>
  <c r="K593" i="12"/>
  <c r="J593" i="12"/>
  <c r="I593" i="12"/>
  <c r="H593" i="12"/>
  <c r="G593" i="12"/>
  <c r="F593" i="12"/>
  <c r="E593" i="12"/>
  <c r="D593" i="12"/>
  <c r="A593" i="12"/>
  <c r="Q592" i="12"/>
  <c r="O592" i="12"/>
  <c r="N592" i="12"/>
  <c r="M592" i="12"/>
  <c r="L592" i="12"/>
  <c r="K592" i="12"/>
  <c r="J592" i="12"/>
  <c r="I592" i="12"/>
  <c r="H592" i="12"/>
  <c r="G592" i="12"/>
  <c r="F592" i="12"/>
  <c r="E592" i="12"/>
  <c r="D592" i="12"/>
  <c r="A592" i="12"/>
  <c r="Q591" i="12"/>
  <c r="O591" i="12"/>
  <c r="N591" i="12"/>
  <c r="M591" i="12"/>
  <c r="L591" i="12"/>
  <c r="K591" i="12"/>
  <c r="J591" i="12"/>
  <c r="I591" i="12"/>
  <c r="H591" i="12"/>
  <c r="G591" i="12"/>
  <c r="F591" i="12"/>
  <c r="E591" i="12"/>
  <c r="D591" i="12"/>
  <c r="A591" i="12"/>
  <c r="Q590" i="12"/>
  <c r="O590" i="12"/>
  <c r="N590" i="12"/>
  <c r="M590" i="12"/>
  <c r="L590" i="12"/>
  <c r="K590" i="12"/>
  <c r="J590" i="12"/>
  <c r="I590" i="12"/>
  <c r="H590" i="12"/>
  <c r="G590" i="12"/>
  <c r="F590" i="12"/>
  <c r="E590" i="12"/>
  <c r="D590" i="12"/>
  <c r="A590" i="12"/>
  <c r="Q589" i="12"/>
  <c r="O589" i="12"/>
  <c r="N589" i="12"/>
  <c r="M589" i="12"/>
  <c r="L589" i="12"/>
  <c r="K589" i="12"/>
  <c r="J589" i="12"/>
  <c r="I589" i="12"/>
  <c r="H589" i="12"/>
  <c r="G589" i="12"/>
  <c r="F589" i="12"/>
  <c r="E589" i="12"/>
  <c r="D589" i="12"/>
  <c r="A589" i="12"/>
  <c r="Q588" i="12"/>
  <c r="O588" i="12"/>
  <c r="N588" i="12"/>
  <c r="M588" i="12"/>
  <c r="L588" i="12"/>
  <c r="K588" i="12"/>
  <c r="J588" i="12"/>
  <c r="I588" i="12"/>
  <c r="H588" i="12"/>
  <c r="G588" i="12"/>
  <c r="F588" i="12"/>
  <c r="E588" i="12"/>
  <c r="D588" i="12"/>
  <c r="A588" i="12"/>
  <c r="Q587" i="12"/>
  <c r="O587" i="12"/>
  <c r="N587" i="12"/>
  <c r="M587" i="12"/>
  <c r="L587" i="12"/>
  <c r="K587" i="12"/>
  <c r="J587" i="12"/>
  <c r="I587" i="12"/>
  <c r="H587" i="12"/>
  <c r="G587" i="12"/>
  <c r="F587" i="12"/>
  <c r="E587" i="12"/>
  <c r="D587" i="12"/>
  <c r="A587" i="12"/>
  <c r="Q586" i="12"/>
  <c r="O586" i="12"/>
  <c r="N586" i="12"/>
  <c r="M586" i="12"/>
  <c r="L586" i="12"/>
  <c r="K586" i="12"/>
  <c r="J586" i="12"/>
  <c r="I586" i="12"/>
  <c r="H586" i="12"/>
  <c r="G586" i="12"/>
  <c r="F586" i="12"/>
  <c r="E586" i="12"/>
  <c r="D586" i="12"/>
  <c r="A586" i="12"/>
  <c r="Q585" i="12"/>
  <c r="O585" i="12"/>
  <c r="N585" i="12"/>
  <c r="M585" i="12"/>
  <c r="L585" i="12"/>
  <c r="K585" i="12"/>
  <c r="J585" i="12"/>
  <c r="I585" i="12"/>
  <c r="H585" i="12"/>
  <c r="G585" i="12"/>
  <c r="F585" i="12"/>
  <c r="E585" i="12"/>
  <c r="D585" i="12"/>
  <c r="A585" i="12"/>
  <c r="Q584" i="12"/>
  <c r="O584" i="12"/>
  <c r="N584" i="12"/>
  <c r="M584" i="12"/>
  <c r="L584" i="12"/>
  <c r="K584" i="12"/>
  <c r="J584" i="12"/>
  <c r="I584" i="12"/>
  <c r="H584" i="12"/>
  <c r="G584" i="12"/>
  <c r="F584" i="12"/>
  <c r="E584" i="12"/>
  <c r="D584" i="12"/>
  <c r="A584" i="12"/>
  <c r="Q583" i="12"/>
  <c r="O583" i="12"/>
  <c r="N583" i="12"/>
  <c r="M583" i="12"/>
  <c r="L583" i="12"/>
  <c r="K583" i="12"/>
  <c r="J583" i="12"/>
  <c r="I583" i="12"/>
  <c r="H583" i="12"/>
  <c r="G583" i="12"/>
  <c r="F583" i="12"/>
  <c r="E583" i="12"/>
  <c r="D583" i="12"/>
  <c r="A583" i="12"/>
  <c r="Q582" i="12"/>
  <c r="O582" i="12"/>
  <c r="N582" i="12"/>
  <c r="M582" i="12"/>
  <c r="L582" i="12"/>
  <c r="K582" i="12"/>
  <c r="J582" i="12"/>
  <c r="I582" i="12"/>
  <c r="H582" i="12"/>
  <c r="G582" i="12"/>
  <c r="F582" i="12"/>
  <c r="E582" i="12"/>
  <c r="D582" i="12"/>
  <c r="A582" i="12"/>
  <c r="Q581" i="12"/>
  <c r="O581" i="12"/>
  <c r="N581" i="12"/>
  <c r="M581" i="12"/>
  <c r="L581" i="12"/>
  <c r="K581" i="12"/>
  <c r="J581" i="12"/>
  <c r="I581" i="12"/>
  <c r="H581" i="12"/>
  <c r="G581" i="12"/>
  <c r="F581" i="12"/>
  <c r="E581" i="12"/>
  <c r="D581" i="12"/>
  <c r="A581" i="12"/>
  <c r="Q580" i="12"/>
  <c r="O580" i="12"/>
  <c r="N580" i="12"/>
  <c r="M580" i="12"/>
  <c r="L580" i="12"/>
  <c r="K580" i="12"/>
  <c r="J580" i="12"/>
  <c r="I580" i="12"/>
  <c r="H580" i="12"/>
  <c r="G580" i="12"/>
  <c r="F580" i="12"/>
  <c r="E580" i="12"/>
  <c r="D580" i="12"/>
  <c r="A580" i="12"/>
  <c r="Q579" i="12"/>
  <c r="O579" i="12"/>
  <c r="N579" i="12"/>
  <c r="M579" i="12"/>
  <c r="L579" i="12"/>
  <c r="K579" i="12"/>
  <c r="J579" i="12"/>
  <c r="I579" i="12"/>
  <c r="H579" i="12"/>
  <c r="G579" i="12"/>
  <c r="F579" i="12"/>
  <c r="E579" i="12"/>
  <c r="D579" i="12"/>
  <c r="A579" i="12"/>
  <c r="Q578" i="12"/>
  <c r="O578" i="12"/>
  <c r="N578" i="12"/>
  <c r="M578" i="12"/>
  <c r="L578" i="12"/>
  <c r="K578" i="12"/>
  <c r="J578" i="12"/>
  <c r="I578" i="12"/>
  <c r="H578" i="12"/>
  <c r="G578" i="12"/>
  <c r="F578" i="12"/>
  <c r="E578" i="12"/>
  <c r="D578" i="12"/>
  <c r="A578" i="12"/>
  <c r="Q577" i="12"/>
  <c r="O577" i="12"/>
  <c r="N577" i="12"/>
  <c r="M577" i="12"/>
  <c r="L577" i="12"/>
  <c r="K577" i="12"/>
  <c r="J577" i="12"/>
  <c r="I577" i="12"/>
  <c r="H577" i="12"/>
  <c r="G577" i="12"/>
  <c r="F577" i="12"/>
  <c r="E577" i="12"/>
  <c r="D577" i="12"/>
  <c r="A577" i="12"/>
  <c r="Q576" i="12"/>
  <c r="O576" i="12"/>
  <c r="N576" i="12"/>
  <c r="M576" i="12"/>
  <c r="L576" i="12"/>
  <c r="K576" i="12"/>
  <c r="J576" i="12"/>
  <c r="I576" i="12"/>
  <c r="H576" i="12"/>
  <c r="G576" i="12"/>
  <c r="F576" i="12"/>
  <c r="E576" i="12"/>
  <c r="D576" i="12"/>
  <c r="A576" i="12"/>
  <c r="Q575" i="12"/>
  <c r="O575" i="12"/>
  <c r="N575" i="12"/>
  <c r="M575" i="12"/>
  <c r="L575" i="12"/>
  <c r="K575" i="12"/>
  <c r="J575" i="12"/>
  <c r="I575" i="12"/>
  <c r="H575" i="12"/>
  <c r="G575" i="12"/>
  <c r="F575" i="12"/>
  <c r="E575" i="12"/>
  <c r="D575" i="12"/>
  <c r="A575" i="12"/>
  <c r="Q574" i="12"/>
  <c r="O574" i="12"/>
  <c r="N574" i="12"/>
  <c r="M574" i="12"/>
  <c r="L574" i="12"/>
  <c r="K574" i="12"/>
  <c r="J574" i="12"/>
  <c r="I574" i="12"/>
  <c r="H574" i="12"/>
  <c r="G574" i="12"/>
  <c r="F574" i="12"/>
  <c r="E574" i="12"/>
  <c r="D574" i="12"/>
  <c r="A574" i="12"/>
  <c r="Q573" i="12"/>
  <c r="O573" i="12"/>
  <c r="N573" i="12"/>
  <c r="M573" i="12"/>
  <c r="L573" i="12"/>
  <c r="K573" i="12"/>
  <c r="J573" i="12"/>
  <c r="I573" i="12"/>
  <c r="H573" i="12"/>
  <c r="G573" i="12"/>
  <c r="F573" i="12"/>
  <c r="E573" i="12"/>
  <c r="D573" i="12"/>
  <c r="A573" i="12"/>
  <c r="Q572" i="12"/>
  <c r="O572" i="12"/>
  <c r="N572" i="12"/>
  <c r="M572" i="12"/>
  <c r="L572" i="12"/>
  <c r="K572" i="12"/>
  <c r="J572" i="12"/>
  <c r="I572" i="12"/>
  <c r="H572" i="12"/>
  <c r="G572" i="12"/>
  <c r="F572" i="12"/>
  <c r="E572" i="12"/>
  <c r="D572" i="12"/>
  <c r="A572" i="12"/>
  <c r="Q571" i="12"/>
  <c r="O571" i="12"/>
  <c r="N571" i="12"/>
  <c r="M571" i="12"/>
  <c r="L571" i="12"/>
  <c r="K571" i="12"/>
  <c r="J571" i="12"/>
  <c r="I571" i="12"/>
  <c r="H571" i="12"/>
  <c r="G571" i="12"/>
  <c r="F571" i="12"/>
  <c r="E571" i="12"/>
  <c r="D571" i="12"/>
  <c r="A571" i="12"/>
  <c r="Q570" i="12"/>
  <c r="O570" i="12"/>
  <c r="N570" i="12"/>
  <c r="M570" i="12"/>
  <c r="L570" i="12"/>
  <c r="K570" i="12"/>
  <c r="J570" i="12"/>
  <c r="I570" i="12"/>
  <c r="H570" i="12"/>
  <c r="G570" i="12"/>
  <c r="F570" i="12"/>
  <c r="E570" i="12"/>
  <c r="D570" i="12"/>
  <c r="A570" i="12"/>
  <c r="Q569" i="12"/>
  <c r="O569" i="12"/>
  <c r="N569" i="12"/>
  <c r="M569" i="12"/>
  <c r="L569" i="12"/>
  <c r="K569" i="12"/>
  <c r="J569" i="12"/>
  <c r="I569" i="12"/>
  <c r="H569" i="12"/>
  <c r="G569" i="12"/>
  <c r="F569" i="12"/>
  <c r="E569" i="12"/>
  <c r="D569" i="12"/>
  <c r="A569" i="12"/>
  <c r="Q568" i="12"/>
  <c r="O568" i="12"/>
  <c r="N568" i="12"/>
  <c r="M568" i="12"/>
  <c r="L568" i="12"/>
  <c r="K568" i="12"/>
  <c r="J568" i="12"/>
  <c r="I568" i="12"/>
  <c r="H568" i="12"/>
  <c r="G568" i="12"/>
  <c r="F568" i="12"/>
  <c r="E568" i="12"/>
  <c r="D568" i="12"/>
  <c r="A568" i="12"/>
  <c r="Q567" i="12"/>
  <c r="O567" i="12"/>
  <c r="N567" i="12"/>
  <c r="M567" i="12"/>
  <c r="L567" i="12"/>
  <c r="K567" i="12"/>
  <c r="J567" i="12"/>
  <c r="I567" i="12"/>
  <c r="H567" i="12"/>
  <c r="G567" i="12"/>
  <c r="F567" i="12"/>
  <c r="E567" i="12"/>
  <c r="D567" i="12"/>
  <c r="A567" i="12"/>
  <c r="Q566" i="12"/>
  <c r="O566" i="12"/>
  <c r="N566" i="12"/>
  <c r="M566" i="12"/>
  <c r="L566" i="12"/>
  <c r="K566" i="12"/>
  <c r="J566" i="12"/>
  <c r="I566" i="12"/>
  <c r="H566" i="12"/>
  <c r="G566" i="12"/>
  <c r="F566" i="12"/>
  <c r="E566" i="12"/>
  <c r="D566" i="12"/>
  <c r="A566" i="12"/>
  <c r="Q565" i="12"/>
  <c r="O565" i="12"/>
  <c r="N565" i="12"/>
  <c r="M565" i="12"/>
  <c r="L565" i="12"/>
  <c r="K565" i="12"/>
  <c r="J565" i="12"/>
  <c r="I565" i="12"/>
  <c r="H565" i="12"/>
  <c r="G565" i="12"/>
  <c r="F565" i="12"/>
  <c r="E565" i="12"/>
  <c r="D565" i="12"/>
  <c r="A565" i="12"/>
  <c r="Q564" i="12"/>
  <c r="O564" i="12"/>
  <c r="N564" i="12"/>
  <c r="M564" i="12"/>
  <c r="L564" i="12"/>
  <c r="K564" i="12"/>
  <c r="J564" i="12"/>
  <c r="I564" i="12"/>
  <c r="H564" i="12"/>
  <c r="G564" i="12"/>
  <c r="F564" i="12"/>
  <c r="E564" i="12"/>
  <c r="D564" i="12"/>
  <c r="A564" i="12"/>
  <c r="Q563" i="12"/>
  <c r="O563" i="12"/>
  <c r="N563" i="12"/>
  <c r="M563" i="12"/>
  <c r="L563" i="12"/>
  <c r="K563" i="12"/>
  <c r="J563" i="12"/>
  <c r="I563" i="12"/>
  <c r="H563" i="12"/>
  <c r="G563" i="12"/>
  <c r="F563" i="12"/>
  <c r="E563" i="12"/>
  <c r="D563" i="12"/>
  <c r="A563" i="12"/>
  <c r="Q562" i="12"/>
  <c r="O562" i="12"/>
  <c r="N562" i="12"/>
  <c r="M562" i="12"/>
  <c r="L562" i="12"/>
  <c r="K562" i="12"/>
  <c r="J562" i="12"/>
  <c r="I562" i="12"/>
  <c r="H562" i="12"/>
  <c r="G562" i="12"/>
  <c r="F562" i="12"/>
  <c r="E562" i="12"/>
  <c r="D562" i="12"/>
  <c r="A562" i="12"/>
  <c r="Q561" i="12"/>
  <c r="O561" i="12"/>
  <c r="N561" i="12"/>
  <c r="M561" i="12"/>
  <c r="L561" i="12"/>
  <c r="K561" i="12"/>
  <c r="J561" i="12"/>
  <c r="I561" i="12"/>
  <c r="H561" i="12"/>
  <c r="G561" i="12"/>
  <c r="F561" i="12"/>
  <c r="E561" i="12"/>
  <c r="D561" i="12"/>
  <c r="A561" i="12"/>
  <c r="Q560" i="12"/>
  <c r="O560" i="12"/>
  <c r="N560" i="12"/>
  <c r="M560" i="12"/>
  <c r="L560" i="12"/>
  <c r="K560" i="12"/>
  <c r="J560" i="12"/>
  <c r="I560" i="12"/>
  <c r="H560" i="12"/>
  <c r="G560" i="12"/>
  <c r="F560" i="12"/>
  <c r="E560" i="12"/>
  <c r="D560" i="12"/>
  <c r="A560" i="12"/>
  <c r="Q559" i="12"/>
  <c r="O559" i="12"/>
  <c r="N559" i="12"/>
  <c r="M559" i="12"/>
  <c r="L559" i="12"/>
  <c r="K559" i="12"/>
  <c r="J559" i="12"/>
  <c r="I559" i="12"/>
  <c r="H559" i="12"/>
  <c r="G559" i="12"/>
  <c r="F559" i="12"/>
  <c r="E559" i="12"/>
  <c r="D559" i="12"/>
  <c r="A559" i="12"/>
  <c r="Q558" i="12"/>
  <c r="O558" i="12"/>
  <c r="N558" i="12"/>
  <c r="M558" i="12"/>
  <c r="L558" i="12"/>
  <c r="K558" i="12"/>
  <c r="J558" i="12"/>
  <c r="I558" i="12"/>
  <c r="H558" i="12"/>
  <c r="G558" i="12"/>
  <c r="F558" i="12"/>
  <c r="E558" i="12"/>
  <c r="D558" i="12"/>
  <c r="A558" i="12"/>
  <c r="Q557" i="12"/>
  <c r="O557" i="12"/>
  <c r="N557" i="12"/>
  <c r="M557" i="12"/>
  <c r="L557" i="12"/>
  <c r="K557" i="12"/>
  <c r="J557" i="12"/>
  <c r="I557" i="12"/>
  <c r="H557" i="12"/>
  <c r="G557" i="12"/>
  <c r="F557" i="12"/>
  <c r="E557" i="12"/>
  <c r="D557" i="12"/>
  <c r="A557" i="12"/>
  <c r="Q556" i="12"/>
  <c r="O556" i="12"/>
  <c r="N556" i="12"/>
  <c r="M556" i="12"/>
  <c r="L556" i="12"/>
  <c r="K556" i="12"/>
  <c r="J556" i="12"/>
  <c r="I556" i="12"/>
  <c r="H556" i="12"/>
  <c r="G556" i="12"/>
  <c r="F556" i="12"/>
  <c r="E556" i="12"/>
  <c r="D556" i="12"/>
  <c r="A556" i="12"/>
  <c r="Q555" i="12"/>
  <c r="O555" i="12"/>
  <c r="N555" i="12"/>
  <c r="M555" i="12"/>
  <c r="L555" i="12"/>
  <c r="K555" i="12"/>
  <c r="J555" i="12"/>
  <c r="I555" i="12"/>
  <c r="H555" i="12"/>
  <c r="G555" i="12"/>
  <c r="F555" i="12"/>
  <c r="E555" i="12"/>
  <c r="D555" i="12"/>
  <c r="A555" i="12"/>
  <c r="Q554" i="12"/>
  <c r="O554" i="12"/>
  <c r="N554" i="12"/>
  <c r="M554" i="12"/>
  <c r="L554" i="12"/>
  <c r="K554" i="12"/>
  <c r="J554" i="12"/>
  <c r="I554" i="12"/>
  <c r="H554" i="12"/>
  <c r="G554" i="12"/>
  <c r="F554" i="12"/>
  <c r="E554" i="12"/>
  <c r="D554" i="12"/>
  <c r="A554" i="12"/>
  <c r="Q553" i="12"/>
  <c r="O553" i="12"/>
  <c r="N553" i="12"/>
  <c r="M553" i="12"/>
  <c r="L553" i="12"/>
  <c r="K553" i="12"/>
  <c r="J553" i="12"/>
  <c r="I553" i="12"/>
  <c r="H553" i="12"/>
  <c r="G553" i="12"/>
  <c r="F553" i="12"/>
  <c r="E553" i="12"/>
  <c r="D553" i="12"/>
  <c r="A553" i="12"/>
  <c r="Q552" i="12"/>
  <c r="O552" i="12"/>
  <c r="N552" i="12"/>
  <c r="M552" i="12"/>
  <c r="L552" i="12"/>
  <c r="K552" i="12"/>
  <c r="J552" i="12"/>
  <c r="I552" i="12"/>
  <c r="H552" i="12"/>
  <c r="G552" i="12"/>
  <c r="F552" i="12"/>
  <c r="E552" i="12"/>
  <c r="D552" i="12"/>
  <c r="A552" i="12"/>
  <c r="Q551" i="12"/>
  <c r="O551" i="12"/>
  <c r="N551" i="12"/>
  <c r="M551" i="12"/>
  <c r="L551" i="12"/>
  <c r="K551" i="12"/>
  <c r="J551" i="12"/>
  <c r="I551" i="12"/>
  <c r="H551" i="12"/>
  <c r="G551" i="12"/>
  <c r="F551" i="12"/>
  <c r="E551" i="12"/>
  <c r="D551" i="12"/>
  <c r="A551" i="12"/>
  <c r="Q550" i="12"/>
  <c r="O550" i="12"/>
  <c r="N550" i="12"/>
  <c r="M550" i="12"/>
  <c r="L550" i="12"/>
  <c r="K550" i="12"/>
  <c r="J550" i="12"/>
  <c r="I550" i="12"/>
  <c r="H550" i="12"/>
  <c r="G550" i="12"/>
  <c r="F550" i="12"/>
  <c r="E550" i="12"/>
  <c r="D550" i="12"/>
  <c r="A550" i="12"/>
  <c r="Q549" i="12"/>
  <c r="O549" i="12"/>
  <c r="N549" i="12"/>
  <c r="M549" i="12"/>
  <c r="L549" i="12"/>
  <c r="K549" i="12"/>
  <c r="J549" i="12"/>
  <c r="I549" i="12"/>
  <c r="H549" i="12"/>
  <c r="G549" i="12"/>
  <c r="F549" i="12"/>
  <c r="E549" i="12"/>
  <c r="D549" i="12"/>
  <c r="A549" i="12"/>
  <c r="Q548" i="12"/>
  <c r="O548" i="12"/>
  <c r="N548" i="12"/>
  <c r="M548" i="12"/>
  <c r="L548" i="12"/>
  <c r="K548" i="12"/>
  <c r="J548" i="12"/>
  <c r="I548" i="12"/>
  <c r="H548" i="12"/>
  <c r="G548" i="12"/>
  <c r="F548" i="12"/>
  <c r="E548" i="12"/>
  <c r="D548" i="12"/>
  <c r="A548" i="12"/>
  <c r="Q547" i="12"/>
  <c r="O547" i="12"/>
  <c r="N547" i="12"/>
  <c r="M547" i="12"/>
  <c r="L547" i="12"/>
  <c r="K547" i="12"/>
  <c r="J547" i="12"/>
  <c r="I547" i="12"/>
  <c r="H547" i="12"/>
  <c r="G547" i="12"/>
  <c r="F547" i="12"/>
  <c r="E547" i="12"/>
  <c r="D547" i="12"/>
  <c r="A547" i="12"/>
  <c r="Q546" i="12"/>
  <c r="O546" i="12"/>
  <c r="N546" i="12"/>
  <c r="M546" i="12"/>
  <c r="L546" i="12"/>
  <c r="K546" i="12"/>
  <c r="J546" i="12"/>
  <c r="I546" i="12"/>
  <c r="H546" i="12"/>
  <c r="G546" i="12"/>
  <c r="F546" i="12"/>
  <c r="E546" i="12"/>
  <c r="D546" i="12"/>
  <c r="A546" i="12"/>
  <c r="Q545" i="12"/>
  <c r="O545" i="12"/>
  <c r="N545" i="12"/>
  <c r="M545" i="12"/>
  <c r="L545" i="12"/>
  <c r="K545" i="12"/>
  <c r="J545" i="12"/>
  <c r="I545" i="12"/>
  <c r="H545" i="12"/>
  <c r="G545" i="12"/>
  <c r="F545" i="12"/>
  <c r="E545" i="12"/>
  <c r="D545" i="12"/>
  <c r="A545" i="12"/>
  <c r="Q544" i="12"/>
  <c r="O544" i="12"/>
  <c r="N544" i="12"/>
  <c r="M544" i="12"/>
  <c r="L544" i="12"/>
  <c r="K544" i="12"/>
  <c r="J544" i="12"/>
  <c r="I544" i="12"/>
  <c r="H544" i="12"/>
  <c r="G544" i="12"/>
  <c r="F544" i="12"/>
  <c r="E544" i="12"/>
  <c r="D544" i="12"/>
  <c r="A544" i="12"/>
  <c r="Q543" i="12"/>
  <c r="O543" i="12"/>
  <c r="N543" i="12"/>
  <c r="M543" i="12"/>
  <c r="L543" i="12"/>
  <c r="K543" i="12"/>
  <c r="J543" i="12"/>
  <c r="I543" i="12"/>
  <c r="H543" i="12"/>
  <c r="G543" i="12"/>
  <c r="F543" i="12"/>
  <c r="E543" i="12"/>
  <c r="D543" i="12"/>
  <c r="A543" i="12"/>
  <c r="Q542" i="12"/>
  <c r="O542" i="12"/>
  <c r="N542" i="12"/>
  <c r="M542" i="12"/>
  <c r="L542" i="12"/>
  <c r="K542" i="12"/>
  <c r="J542" i="12"/>
  <c r="I542" i="12"/>
  <c r="H542" i="12"/>
  <c r="G542" i="12"/>
  <c r="F542" i="12"/>
  <c r="E542" i="12"/>
  <c r="D542" i="12"/>
  <c r="A542" i="12"/>
  <c r="Q541" i="12"/>
  <c r="O541" i="12"/>
  <c r="N541" i="12"/>
  <c r="M541" i="12"/>
  <c r="L541" i="12"/>
  <c r="K541" i="12"/>
  <c r="J541" i="12"/>
  <c r="I541" i="12"/>
  <c r="H541" i="12"/>
  <c r="G541" i="12"/>
  <c r="F541" i="12"/>
  <c r="E541" i="12"/>
  <c r="D541" i="12"/>
  <c r="A541" i="12"/>
  <c r="Q540" i="12"/>
  <c r="O540" i="12"/>
  <c r="N540" i="12"/>
  <c r="M540" i="12"/>
  <c r="L540" i="12"/>
  <c r="K540" i="12"/>
  <c r="J540" i="12"/>
  <c r="I540" i="12"/>
  <c r="H540" i="12"/>
  <c r="G540" i="12"/>
  <c r="F540" i="12"/>
  <c r="E540" i="12"/>
  <c r="D540" i="12"/>
  <c r="A540" i="12"/>
  <c r="Q539" i="12"/>
  <c r="O539" i="12"/>
  <c r="N539" i="12"/>
  <c r="M539" i="12"/>
  <c r="L539" i="12"/>
  <c r="K539" i="12"/>
  <c r="J539" i="12"/>
  <c r="I539" i="12"/>
  <c r="H539" i="12"/>
  <c r="G539" i="12"/>
  <c r="F539" i="12"/>
  <c r="E539" i="12"/>
  <c r="D539" i="12"/>
  <c r="A539" i="12"/>
  <c r="Q538" i="12"/>
  <c r="O538" i="12"/>
  <c r="N538" i="12"/>
  <c r="M538" i="12"/>
  <c r="L538" i="12"/>
  <c r="K538" i="12"/>
  <c r="J538" i="12"/>
  <c r="I538" i="12"/>
  <c r="H538" i="12"/>
  <c r="G538" i="12"/>
  <c r="F538" i="12"/>
  <c r="E538" i="12"/>
  <c r="D538" i="12"/>
  <c r="A538" i="12"/>
  <c r="Q537" i="12"/>
  <c r="O537" i="12"/>
  <c r="N537" i="12"/>
  <c r="M537" i="12"/>
  <c r="L537" i="12"/>
  <c r="K537" i="12"/>
  <c r="J537" i="12"/>
  <c r="I537" i="12"/>
  <c r="H537" i="12"/>
  <c r="G537" i="12"/>
  <c r="F537" i="12"/>
  <c r="E537" i="12"/>
  <c r="D537" i="12"/>
  <c r="A537" i="12"/>
  <c r="Q536" i="12"/>
  <c r="O536" i="12"/>
  <c r="N536" i="12"/>
  <c r="M536" i="12"/>
  <c r="L536" i="12"/>
  <c r="K536" i="12"/>
  <c r="J536" i="12"/>
  <c r="I536" i="12"/>
  <c r="H536" i="12"/>
  <c r="G536" i="12"/>
  <c r="F536" i="12"/>
  <c r="E536" i="12"/>
  <c r="D536" i="12"/>
  <c r="A536" i="12"/>
  <c r="Q535" i="12"/>
  <c r="O535" i="12"/>
  <c r="N535" i="12"/>
  <c r="M535" i="12"/>
  <c r="L535" i="12"/>
  <c r="K535" i="12"/>
  <c r="J535" i="12"/>
  <c r="I535" i="12"/>
  <c r="H535" i="12"/>
  <c r="G535" i="12"/>
  <c r="F535" i="12"/>
  <c r="E535" i="12"/>
  <c r="D535" i="12"/>
  <c r="A535" i="12"/>
  <c r="Q534" i="12"/>
  <c r="O534" i="12"/>
  <c r="N534" i="12"/>
  <c r="M534" i="12"/>
  <c r="L534" i="12"/>
  <c r="K534" i="12"/>
  <c r="J534" i="12"/>
  <c r="I534" i="12"/>
  <c r="H534" i="12"/>
  <c r="G534" i="12"/>
  <c r="F534" i="12"/>
  <c r="E534" i="12"/>
  <c r="D534" i="12"/>
  <c r="A534" i="12"/>
  <c r="Q533" i="12"/>
  <c r="O533" i="12"/>
  <c r="N533" i="12"/>
  <c r="M533" i="12"/>
  <c r="L533" i="12"/>
  <c r="K533" i="12"/>
  <c r="J533" i="12"/>
  <c r="I533" i="12"/>
  <c r="H533" i="12"/>
  <c r="G533" i="12"/>
  <c r="F533" i="12"/>
  <c r="E533" i="12"/>
  <c r="D533" i="12"/>
  <c r="A533" i="12"/>
  <c r="Q532" i="12"/>
  <c r="O532" i="12"/>
  <c r="N532" i="12"/>
  <c r="M532" i="12"/>
  <c r="L532" i="12"/>
  <c r="K532" i="12"/>
  <c r="J532" i="12"/>
  <c r="I532" i="12"/>
  <c r="H532" i="12"/>
  <c r="G532" i="12"/>
  <c r="F532" i="12"/>
  <c r="E532" i="12"/>
  <c r="D532" i="12"/>
  <c r="A532" i="12"/>
  <c r="Q531" i="12"/>
  <c r="O531" i="12"/>
  <c r="N531" i="12"/>
  <c r="M531" i="12"/>
  <c r="L531" i="12"/>
  <c r="K531" i="12"/>
  <c r="J531" i="12"/>
  <c r="I531" i="12"/>
  <c r="H531" i="12"/>
  <c r="G531" i="12"/>
  <c r="F531" i="12"/>
  <c r="E531" i="12"/>
  <c r="D531" i="12"/>
  <c r="A531" i="12"/>
  <c r="Q530" i="12"/>
  <c r="O530" i="12"/>
  <c r="N530" i="12"/>
  <c r="M530" i="12"/>
  <c r="L530" i="12"/>
  <c r="K530" i="12"/>
  <c r="J530" i="12"/>
  <c r="I530" i="12"/>
  <c r="H530" i="12"/>
  <c r="G530" i="12"/>
  <c r="F530" i="12"/>
  <c r="E530" i="12"/>
  <c r="D530" i="12"/>
  <c r="A530" i="12"/>
  <c r="Q529" i="12"/>
  <c r="O529" i="12"/>
  <c r="N529" i="12"/>
  <c r="M529" i="12"/>
  <c r="L529" i="12"/>
  <c r="K529" i="12"/>
  <c r="J529" i="12"/>
  <c r="I529" i="12"/>
  <c r="H529" i="12"/>
  <c r="G529" i="12"/>
  <c r="F529" i="12"/>
  <c r="E529" i="12"/>
  <c r="D529" i="12"/>
  <c r="A529" i="12"/>
  <c r="Q528" i="12"/>
  <c r="O528" i="12"/>
  <c r="N528" i="12"/>
  <c r="M528" i="12"/>
  <c r="L528" i="12"/>
  <c r="K528" i="12"/>
  <c r="J528" i="12"/>
  <c r="I528" i="12"/>
  <c r="H528" i="12"/>
  <c r="G528" i="12"/>
  <c r="F528" i="12"/>
  <c r="E528" i="12"/>
  <c r="D528" i="12"/>
  <c r="A528" i="12"/>
  <c r="Q527" i="12"/>
  <c r="O527" i="12"/>
  <c r="N527" i="12"/>
  <c r="M527" i="12"/>
  <c r="L527" i="12"/>
  <c r="K527" i="12"/>
  <c r="J527" i="12"/>
  <c r="I527" i="12"/>
  <c r="H527" i="12"/>
  <c r="G527" i="12"/>
  <c r="F527" i="12"/>
  <c r="E527" i="12"/>
  <c r="D527" i="12"/>
  <c r="A527" i="12"/>
  <c r="Q526" i="12"/>
  <c r="O526" i="12"/>
  <c r="N526" i="12"/>
  <c r="M526" i="12"/>
  <c r="L526" i="12"/>
  <c r="K526" i="12"/>
  <c r="J526" i="12"/>
  <c r="I526" i="12"/>
  <c r="H526" i="12"/>
  <c r="G526" i="12"/>
  <c r="F526" i="12"/>
  <c r="E526" i="12"/>
  <c r="D526" i="12"/>
  <c r="A526" i="12"/>
  <c r="Q525" i="12"/>
  <c r="O525" i="12"/>
  <c r="N525" i="12"/>
  <c r="M525" i="12"/>
  <c r="L525" i="12"/>
  <c r="K525" i="12"/>
  <c r="J525" i="12"/>
  <c r="I525" i="12"/>
  <c r="H525" i="12"/>
  <c r="G525" i="12"/>
  <c r="F525" i="12"/>
  <c r="E525" i="12"/>
  <c r="D525" i="12"/>
  <c r="A525" i="12"/>
  <c r="Q524" i="12"/>
  <c r="O524" i="12"/>
  <c r="N524" i="12"/>
  <c r="M524" i="12"/>
  <c r="L524" i="12"/>
  <c r="K524" i="12"/>
  <c r="J524" i="12"/>
  <c r="I524" i="12"/>
  <c r="H524" i="12"/>
  <c r="G524" i="12"/>
  <c r="F524" i="12"/>
  <c r="E524" i="12"/>
  <c r="D524" i="12"/>
  <c r="A524" i="12"/>
  <c r="Q523" i="12"/>
  <c r="O523" i="12"/>
  <c r="N523" i="12"/>
  <c r="M523" i="12"/>
  <c r="L523" i="12"/>
  <c r="K523" i="12"/>
  <c r="J523" i="12"/>
  <c r="I523" i="12"/>
  <c r="H523" i="12"/>
  <c r="G523" i="12"/>
  <c r="F523" i="12"/>
  <c r="E523" i="12"/>
  <c r="D523" i="12"/>
  <c r="A523" i="12"/>
  <c r="Q522" i="12"/>
  <c r="O522" i="12"/>
  <c r="N522" i="12"/>
  <c r="M522" i="12"/>
  <c r="L522" i="12"/>
  <c r="K522" i="12"/>
  <c r="J522" i="12"/>
  <c r="I522" i="12"/>
  <c r="H522" i="12"/>
  <c r="G522" i="12"/>
  <c r="F522" i="12"/>
  <c r="E522" i="12"/>
  <c r="D522" i="12"/>
  <c r="A522" i="12"/>
  <c r="Q521" i="12"/>
  <c r="O521" i="12"/>
  <c r="N521" i="12"/>
  <c r="M521" i="12"/>
  <c r="L521" i="12"/>
  <c r="K521" i="12"/>
  <c r="J521" i="12"/>
  <c r="I521" i="12"/>
  <c r="H521" i="12"/>
  <c r="G521" i="12"/>
  <c r="F521" i="12"/>
  <c r="E521" i="12"/>
  <c r="D521" i="12"/>
  <c r="A521" i="12"/>
  <c r="Q520" i="12"/>
  <c r="O520" i="12"/>
  <c r="N520" i="12"/>
  <c r="M520" i="12"/>
  <c r="L520" i="12"/>
  <c r="K520" i="12"/>
  <c r="J520" i="12"/>
  <c r="I520" i="12"/>
  <c r="H520" i="12"/>
  <c r="G520" i="12"/>
  <c r="F520" i="12"/>
  <c r="E520" i="12"/>
  <c r="D520" i="12"/>
  <c r="A520" i="12"/>
  <c r="Q519" i="12"/>
  <c r="O519" i="12"/>
  <c r="N519" i="12"/>
  <c r="M519" i="12"/>
  <c r="L519" i="12"/>
  <c r="K519" i="12"/>
  <c r="J519" i="12"/>
  <c r="I519" i="12"/>
  <c r="H519" i="12"/>
  <c r="G519" i="12"/>
  <c r="F519" i="12"/>
  <c r="E519" i="12"/>
  <c r="D519" i="12"/>
  <c r="A519" i="12"/>
  <c r="Q518" i="12"/>
  <c r="O518" i="12"/>
  <c r="N518" i="12"/>
  <c r="M518" i="12"/>
  <c r="L518" i="12"/>
  <c r="K518" i="12"/>
  <c r="J518" i="12"/>
  <c r="I518" i="12"/>
  <c r="H518" i="12"/>
  <c r="G518" i="12"/>
  <c r="F518" i="12"/>
  <c r="E518" i="12"/>
  <c r="D518" i="12"/>
  <c r="A518" i="12"/>
  <c r="Q517" i="12"/>
  <c r="O517" i="12"/>
  <c r="N517" i="12"/>
  <c r="M517" i="12"/>
  <c r="L517" i="12"/>
  <c r="K517" i="12"/>
  <c r="J517" i="12"/>
  <c r="I517" i="12"/>
  <c r="H517" i="12"/>
  <c r="G517" i="12"/>
  <c r="F517" i="12"/>
  <c r="E517" i="12"/>
  <c r="D517" i="12"/>
  <c r="A517" i="12"/>
  <c r="Q516" i="12"/>
  <c r="O516" i="12"/>
  <c r="N516" i="12"/>
  <c r="M516" i="12"/>
  <c r="L516" i="12"/>
  <c r="K516" i="12"/>
  <c r="J516" i="12"/>
  <c r="I516" i="12"/>
  <c r="H516" i="12"/>
  <c r="G516" i="12"/>
  <c r="F516" i="12"/>
  <c r="E516" i="12"/>
  <c r="D516" i="12"/>
  <c r="A516" i="12"/>
  <c r="Q515" i="12"/>
  <c r="O515" i="12"/>
  <c r="N515" i="12"/>
  <c r="M515" i="12"/>
  <c r="L515" i="12"/>
  <c r="K515" i="12"/>
  <c r="J515" i="12"/>
  <c r="I515" i="12"/>
  <c r="H515" i="12"/>
  <c r="G515" i="12"/>
  <c r="F515" i="12"/>
  <c r="E515" i="12"/>
  <c r="D515" i="12"/>
  <c r="A515" i="12"/>
  <c r="Q514" i="12"/>
  <c r="O514" i="12"/>
  <c r="N514" i="12"/>
  <c r="M514" i="12"/>
  <c r="L514" i="12"/>
  <c r="K514" i="12"/>
  <c r="J514" i="12"/>
  <c r="I514" i="12"/>
  <c r="H514" i="12"/>
  <c r="G514" i="12"/>
  <c r="F514" i="12"/>
  <c r="E514" i="12"/>
  <c r="D514" i="12"/>
  <c r="A514" i="12"/>
  <c r="Q513" i="12"/>
  <c r="O513" i="12"/>
  <c r="N513" i="12"/>
  <c r="M513" i="12"/>
  <c r="L513" i="12"/>
  <c r="K513" i="12"/>
  <c r="J513" i="12"/>
  <c r="I513" i="12"/>
  <c r="H513" i="12"/>
  <c r="G513" i="12"/>
  <c r="F513" i="12"/>
  <c r="E513" i="12"/>
  <c r="D513" i="12"/>
  <c r="A513" i="12"/>
  <c r="Q512" i="12"/>
  <c r="O512" i="12"/>
  <c r="N512" i="12"/>
  <c r="M512" i="12"/>
  <c r="L512" i="12"/>
  <c r="K512" i="12"/>
  <c r="J512" i="12"/>
  <c r="I512" i="12"/>
  <c r="H512" i="12"/>
  <c r="G512" i="12"/>
  <c r="F512" i="12"/>
  <c r="E512" i="12"/>
  <c r="D512" i="12"/>
  <c r="A512" i="12"/>
  <c r="Q511" i="12"/>
  <c r="O511" i="12"/>
  <c r="N511" i="12"/>
  <c r="M511" i="12"/>
  <c r="L511" i="12"/>
  <c r="K511" i="12"/>
  <c r="J511" i="12"/>
  <c r="I511" i="12"/>
  <c r="H511" i="12"/>
  <c r="G511" i="12"/>
  <c r="F511" i="12"/>
  <c r="E511" i="12"/>
  <c r="D511" i="12"/>
  <c r="A511" i="12"/>
  <c r="Q510" i="12"/>
  <c r="O510" i="12"/>
  <c r="N510" i="12"/>
  <c r="M510" i="12"/>
  <c r="L510" i="12"/>
  <c r="K510" i="12"/>
  <c r="J510" i="12"/>
  <c r="I510" i="12"/>
  <c r="H510" i="12"/>
  <c r="G510" i="12"/>
  <c r="F510" i="12"/>
  <c r="E510" i="12"/>
  <c r="D510" i="12"/>
  <c r="A510" i="12"/>
  <c r="Q509" i="12"/>
  <c r="O509" i="12"/>
  <c r="N509" i="12"/>
  <c r="M509" i="12"/>
  <c r="L509" i="12"/>
  <c r="K509" i="12"/>
  <c r="J509" i="12"/>
  <c r="I509" i="12"/>
  <c r="H509" i="12"/>
  <c r="G509" i="12"/>
  <c r="F509" i="12"/>
  <c r="E509" i="12"/>
  <c r="D509" i="12"/>
  <c r="A509" i="12"/>
  <c r="Q508" i="12"/>
  <c r="O508" i="12"/>
  <c r="N508" i="12"/>
  <c r="M508" i="12"/>
  <c r="L508" i="12"/>
  <c r="K508" i="12"/>
  <c r="J508" i="12"/>
  <c r="I508" i="12"/>
  <c r="H508" i="12"/>
  <c r="G508" i="12"/>
  <c r="F508" i="12"/>
  <c r="E508" i="12"/>
  <c r="D508" i="12"/>
  <c r="A508" i="12"/>
  <c r="Q507" i="12"/>
  <c r="O507" i="12"/>
  <c r="N507" i="12"/>
  <c r="M507" i="12"/>
  <c r="L507" i="12"/>
  <c r="K507" i="12"/>
  <c r="J507" i="12"/>
  <c r="I507" i="12"/>
  <c r="H507" i="12"/>
  <c r="G507" i="12"/>
  <c r="F507" i="12"/>
  <c r="E507" i="12"/>
  <c r="D507" i="12"/>
  <c r="A507" i="12"/>
  <c r="Q506" i="12"/>
  <c r="O506" i="12"/>
  <c r="N506" i="12"/>
  <c r="M506" i="12"/>
  <c r="L506" i="12"/>
  <c r="K506" i="12"/>
  <c r="J506" i="12"/>
  <c r="I506" i="12"/>
  <c r="H506" i="12"/>
  <c r="G506" i="12"/>
  <c r="F506" i="12"/>
  <c r="E506" i="12"/>
  <c r="D506" i="12"/>
  <c r="A506" i="12"/>
  <c r="Q505" i="12"/>
  <c r="O505" i="12"/>
  <c r="N505" i="12"/>
  <c r="M505" i="12"/>
  <c r="L505" i="12"/>
  <c r="K505" i="12"/>
  <c r="J505" i="12"/>
  <c r="I505" i="12"/>
  <c r="H505" i="12"/>
  <c r="G505" i="12"/>
  <c r="F505" i="12"/>
  <c r="E505" i="12"/>
  <c r="D505" i="12"/>
  <c r="A505" i="12"/>
  <c r="Q504" i="12"/>
  <c r="O504" i="12"/>
  <c r="N504" i="12"/>
  <c r="M504" i="12"/>
  <c r="L504" i="12"/>
  <c r="K504" i="12"/>
  <c r="J504" i="12"/>
  <c r="I504" i="12"/>
  <c r="H504" i="12"/>
  <c r="G504" i="12"/>
  <c r="F504" i="12"/>
  <c r="E504" i="12"/>
  <c r="D504" i="12"/>
  <c r="A504" i="12"/>
  <c r="Q503" i="12"/>
  <c r="O503" i="12"/>
  <c r="N503" i="12"/>
  <c r="M503" i="12"/>
  <c r="L503" i="12"/>
  <c r="K503" i="12"/>
  <c r="J503" i="12"/>
  <c r="I503" i="12"/>
  <c r="H503" i="12"/>
  <c r="G503" i="12"/>
  <c r="F503" i="12"/>
  <c r="E503" i="12"/>
  <c r="D503" i="12"/>
  <c r="A503" i="12"/>
  <c r="Q502" i="12"/>
  <c r="O502" i="12"/>
  <c r="N502" i="12"/>
  <c r="M502" i="12"/>
  <c r="L502" i="12"/>
  <c r="K502" i="12"/>
  <c r="J502" i="12"/>
  <c r="I502" i="12"/>
  <c r="H502" i="12"/>
  <c r="G502" i="12"/>
  <c r="F502" i="12"/>
  <c r="E502" i="12"/>
  <c r="D502" i="12"/>
  <c r="A502" i="12"/>
  <c r="Q501" i="12"/>
  <c r="O501" i="12"/>
  <c r="N501" i="12"/>
  <c r="M501" i="12"/>
  <c r="L501" i="12"/>
  <c r="K501" i="12"/>
  <c r="J501" i="12"/>
  <c r="I501" i="12"/>
  <c r="H501" i="12"/>
  <c r="G501" i="12"/>
  <c r="F501" i="12"/>
  <c r="E501" i="12"/>
  <c r="D501" i="12"/>
  <c r="A501" i="12"/>
  <c r="Q500" i="12"/>
  <c r="O500" i="12"/>
  <c r="N500" i="12"/>
  <c r="M500" i="12"/>
  <c r="L500" i="12"/>
  <c r="K500" i="12"/>
  <c r="J500" i="12"/>
  <c r="I500" i="12"/>
  <c r="H500" i="12"/>
  <c r="G500" i="12"/>
  <c r="F500" i="12"/>
  <c r="E500" i="12"/>
  <c r="D500" i="12"/>
  <c r="A500" i="12"/>
  <c r="Q499" i="12"/>
  <c r="O499" i="12"/>
  <c r="N499" i="12"/>
  <c r="M499" i="12"/>
  <c r="L499" i="12"/>
  <c r="K499" i="12"/>
  <c r="J499" i="12"/>
  <c r="I499" i="12"/>
  <c r="H499" i="12"/>
  <c r="G499" i="12"/>
  <c r="F499" i="12"/>
  <c r="E499" i="12"/>
  <c r="D499" i="12"/>
  <c r="A499" i="12"/>
  <c r="Q498" i="12"/>
  <c r="O498" i="12"/>
  <c r="N498" i="12"/>
  <c r="M498" i="12"/>
  <c r="L498" i="12"/>
  <c r="K498" i="12"/>
  <c r="J498" i="12"/>
  <c r="I498" i="12"/>
  <c r="H498" i="12"/>
  <c r="G498" i="12"/>
  <c r="F498" i="12"/>
  <c r="E498" i="12"/>
  <c r="D498" i="12"/>
  <c r="A498" i="12"/>
  <c r="Q497" i="12"/>
  <c r="O497" i="12"/>
  <c r="N497" i="12"/>
  <c r="M497" i="12"/>
  <c r="L497" i="12"/>
  <c r="K497" i="12"/>
  <c r="J497" i="12"/>
  <c r="I497" i="12"/>
  <c r="H497" i="12"/>
  <c r="G497" i="12"/>
  <c r="F497" i="12"/>
  <c r="E497" i="12"/>
  <c r="D497" i="12"/>
  <c r="A497" i="12"/>
  <c r="Q496" i="12"/>
  <c r="O496" i="12"/>
  <c r="N496" i="12"/>
  <c r="M496" i="12"/>
  <c r="L496" i="12"/>
  <c r="K496" i="12"/>
  <c r="J496" i="12"/>
  <c r="I496" i="12"/>
  <c r="H496" i="12"/>
  <c r="G496" i="12"/>
  <c r="F496" i="12"/>
  <c r="E496" i="12"/>
  <c r="D496" i="12"/>
  <c r="A496" i="12"/>
  <c r="Q495" i="12"/>
  <c r="O495" i="12"/>
  <c r="N495" i="12"/>
  <c r="M495" i="12"/>
  <c r="L495" i="12"/>
  <c r="K495" i="12"/>
  <c r="J495" i="12"/>
  <c r="I495" i="12"/>
  <c r="H495" i="12"/>
  <c r="G495" i="12"/>
  <c r="F495" i="12"/>
  <c r="E495" i="12"/>
  <c r="D495" i="12"/>
  <c r="A495" i="12"/>
  <c r="Q494" i="12"/>
  <c r="O494" i="12"/>
  <c r="N494" i="12"/>
  <c r="M494" i="12"/>
  <c r="L494" i="12"/>
  <c r="K494" i="12"/>
  <c r="J494" i="12"/>
  <c r="I494" i="12"/>
  <c r="H494" i="12"/>
  <c r="G494" i="12"/>
  <c r="F494" i="12"/>
  <c r="E494" i="12"/>
  <c r="D494" i="12"/>
  <c r="A494" i="12"/>
  <c r="Q493" i="12"/>
  <c r="O493" i="12"/>
  <c r="N493" i="12"/>
  <c r="M493" i="12"/>
  <c r="L493" i="12"/>
  <c r="K493" i="12"/>
  <c r="J493" i="12"/>
  <c r="I493" i="12"/>
  <c r="H493" i="12"/>
  <c r="G493" i="12"/>
  <c r="F493" i="12"/>
  <c r="E493" i="12"/>
  <c r="D493" i="12"/>
  <c r="A493" i="12"/>
  <c r="Q492" i="12"/>
  <c r="O492" i="12"/>
  <c r="N492" i="12"/>
  <c r="M492" i="12"/>
  <c r="L492" i="12"/>
  <c r="K492" i="12"/>
  <c r="J492" i="12"/>
  <c r="I492" i="12"/>
  <c r="H492" i="12"/>
  <c r="G492" i="12"/>
  <c r="F492" i="12"/>
  <c r="E492" i="12"/>
  <c r="D492" i="12"/>
  <c r="A492" i="12"/>
  <c r="Q491" i="12"/>
  <c r="O491" i="12"/>
  <c r="N491" i="12"/>
  <c r="M491" i="12"/>
  <c r="L491" i="12"/>
  <c r="K491" i="12"/>
  <c r="J491" i="12"/>
  <c r="I491" i="12"/>
  <c r="H491" i="12"/>
  <c r="G491" i="12"/>
  <c r="F491" i="12"/>
  <c r="E491" i="12"/>
  <c r="D491" i="12"/>
  <c r="A491" i="12"/>
  <c r="Q490" i="12"/>
  <c r="O490" i="12"/>
  <c r="N490" i="12"/>
  <c r="M490" i="12"/>
  <c r="L490" i="12"/>
  <c r="K490" i="12"/>
  <c r="J490" i="12"/>
  <c r="I490" i="12"/>
  <c r="H490" i="12"/>
  <c r="G490" i="12"/>
  <c r="F490" i="12"/>
  <c r="E490" i="12"/>
  <c r="D490" i="12"/>
  <c r="A490" i="12"/>
  <c r="Q489" i="12"/>
  <c r="O489" i="12"/>
  <c r="N489" i="12"/>
  <c r="M489" i="12"/>
  <c r="L489" i="12"/>
  <c r="K489" i="12"/>
  <c r="J489" i="12"/>
  <c r="I489" i="12"/>
  <c r="H489" i="12"/>
  <c r="G489" i="12"/>
  <c r="F489" i="12"/>
  <c r="E489" i="12"/>
  <c r="D489" i="12"/>
  <c r="A489" i="12"/>
  <c r="Q488" i="12"/>
  <c r="O488" i="12"/>
  <c r="N488" i="12"/>
  <c r="M488" i="12"/>
  <c r="L488" i="12"/>
  <c r="K488" i="12"/>
  <c r="J488" i="12"/>
  <c r="I488" i="12"/>
  <c r="H488" i="12"/>
  <c r="G488" i="12"/>
  <c r="F488" i="12"/>
  <c r="E488" i="12"/>
  <c r="D488" i="12"/>
  <c r="A488" i="12"/>
  <c r="Q487" i="12"/>
  <c r="O487" i="12"/>
  <c r="N487" i="12"/>
  <c r="M487" i="12"/>
  <c r="L487" i="12"/>
  <c r="K487" i="12"/>
  <c r="J487" i="12"/>
  <c r="I487" i="12"/>
  <c r="H487" i="12"/>
  <c r="G487" i="12"/>
  <c r="F487" i="12"/>
  <c r="E487" i="12"/>
  <c r="D487" i="12"/>
  <c r="A487" i="12"/>
  <c r="Q486" i="12"/>
  <c r="O486" i="12"/>
  <c r="N486" i="12"/>
  <c r="M486" i="12"/>
  <c r="L486" i="12"/>
  <c r="K486" i="12"/>
  <c r="J486" i="12"/>
  <c r="I486" i="12"/>
  <c r="H486" i="12"/>
  <c r="G486" i="12"/>
  <c r="F486" i="12"/>
  <c r="E486" i="12"/>
  <c r="D486" i="12"/>
  <c r="A486" i="12"/>
  <c r="Q485" i="12"/>
  <c r="O485" i="12"/>
  <c r="N485" i="12"/>
  <c r="M485" i="12"/>
  <c r="L485" i="12"/>
  <c r="K485" i="12"/>
  <c r="J485" i="12"/>
  <c r="I485" i="12"/>
  <c r="H485" i="12"/>
  <c r="G485" i="12"/>
  <c r="F485" i="12"/>
  <c r="E485" i="12"/>
  <c r="D485" i="12"/>
  <c r="A485" i="12"/>
  <c r="Q484" i="12"/>
  <c r="O484" i="12"/>
  <c r="N484" i="12"/>
  <c r="M484" i="12"/>
  <c r="L484" i="12"/>
  <c r="K484" i="12"/>
  <c r="J484" i="12"/>
  <c r="I484" i="12"/>
  <c r="H484" i="12"/>
  <c r="G484" i="12"/>
  <c r="F484" i="12"/>
  <c r="E484" i="12"/>
  <c r="D484" i="12"/>
  <c r="A484" i="12"/>
  <c r="Q483" i="12"/>
  <c r="O483" i="12"/>
  <c r="N483" i="12"/>
  <c r="M483" i="12"/>
  <c r="L483" i="12"/>
  <c r="K483" i="12"/>
  <c r="J483" i="12"/>
  <c r="I483" i="12"/>
  <c r="H483" i="12"/>
  <c r="G483" i="12"/>
  <c r="F483" i="12"/>
  <c r="E483" i="12"/>
  <c r="D483" i="12"/>
  <c r="A483" i="12"/>
  <c r="Q482" i="12"/>
  <c r="O482" i="12"/>
  <c r="N482" i="12"/>
  <c r="M482" i="12"/>
  <c r="L482" i="12"/>
  <c r="K482" i="12"/>
  <c r="J482" i="12"/>
  <c r="I482" i="12"/>
  <c r="H482" i="12"/>
  <c r="G482" i="12"/>
  <c r="F482" i="12"/>
  <c r="E482" i="12"/>
  <c r="D482" i="12"/>
  <c r="A482" i="12"/>
  <c r="Q481" i="12"/>
  <c r="O481" i="12"/>
  <c r="N481" i="12"/>
  <c r="M481" i="12"/>
  <c r="L481" i="12"/>
  <c r="K481" i="12"/>
  <c r="J481" i="12"/>
  <c r="I481" i="12"/>
  <c r="H481" i="12"/>
  <c r="G481" i="12"/>
  <c r="F481" i="12"/>
  <c r="E481" i="12"/>
  <c r="D481" i="12"/>
  <c r="A481" i="12"/>
  <c r="Q480" i="12"/>
  <c r="O480" i="12"/>
  <c r="N480" i="12"/>
  <c r="M480" i="12"/>
  <c r="L480" i="12"/>
  <c r="K480" i="12"/>
  <c r="J480" i="12"/>
  <c r="I480" i="12"/>
  <c r="H480" i="12"/>
  <c r="G480" i="12"/>
  <c r="F480" i="12"/>
  <c r="E480" i="12"/>
  <c r="D480" i="12"/>
  <c r="A480" i="12"/>
  <c r="Q479" i="12"/>
  <c r="O479" i="12"/>
  <c r="N479" i="12"/>
  <c r="M479" i="12"/>
  <c r="L479" i="12"/>
  <c r="K479" i="12"/>
  <c r="J479" i="12"/>
  <c r="I479" i="12"/>
  <c r="H479" i="12"/>
  <c r="G479" i="12"/>
  <c r="F479" i="12"/>
  <c r="E479" i="12"/>
  <c r="D479" i="12"/>
  <c r="A479" i="12"/>
  <c r="Q478" i="12"/>
  <c r="O478" i="12"/>
  <c r="N478" i="12"/>
  <c r="M478" i="12"/>
  <c r="L478" i="12"/>
  <c r="K478" i="12"/>
  <c r="J478" i="12"/>
  <c r="I478" i="12"/>
  <c r="H478" i="12"/>
  <c r="G478" i="12"/>
  <c r="F478" i="12"/>
  <c r="E478" i="12"/>
  <c r="D478" i="12"/>
  <c r="A478" i="12"/>
  <c r="Q477" i="12"/>
  <c r="O477" i="12"/>
  <c r="N477" i="12"/>
  <c r="M477" i="12"/>
  <c r="L477" i="12"/>
  <c r="K477" i="12"/>
  <c r="J477" i="12"/>
  <c r="I477" i="12"/>
  <c r="H477" i="12"/>
  <c r="G477" i="12"/>
  <c r="F477" i="12"/>
  <c r="E477" i="12"/>
  <c r="D477" i="12"/>
  <c r="A477" i="12"/>
  <c r="Q476" i="12"/>
  <c r="O476" i="12"/>
  <c r="N476" i="12"/>
  <c r="M476" i="12"/>
  <c r="L476" i="12"/>
  <c r="K476" i="12"/>
  <c r="J476" i="12"/>
  <c r="I476" i="12"/>
  <c r="H476" i="12"/>
  <c r="G476" i="12"/>
  <c r="F476" i="12"/>
  <c r="E476" i="12"/>
  <c r="D476" i="12"/>
  <c r="A476" i="12"/>
  <c r="Q475" i="12"/>
  <c r="O475" i="12"/>
  <c r="N475" i="12"/>
  <c r="M475" i="12"/>
  <c r="L475" i="12"/>
  <c r="K475" i="12"/>
  <c r="J475" i="12"/>
  <c r="I475" i="12"/>
  <c r="H475" i="12"/>
  <c r="G475" i="12"/>
  <c r="F475" i="12"/>
  <c r="E475" i="12"/>
  <c r="D475" i="12"/>
  <c r="A475" i="12"/>
  <c r="Q474" i="12"/>
  <c r="O474" i="12"/>
  <c r="N474" i="12"/>
  <c r="M474" i="12"/>
  <c r="L474" i="12"/>
  <c r="K474" i="12"/>
  <c r="J474" i="12"/>
  <c r="I474" i="12"/>
  <c r="H474" i="12"/>
  <c r="G474" i="12"/>
  <c r="F474" i="12"/>
  <c r="E474" i="12"/>
  <c r="D474" i="12"/>
  <c r="A474" i="12"/>
  <c r="Q473" i="12"/>
  <c r="O473" i="12"/>
  <c r="N473" i="12"/>
  <c r="M473" i="12"/>
  <c r="L473" i="12"/>
  <c r="K473" i="12"/>
  <c r="J473" i="12"/>
  <c r="I473" i="12"/>
  <c r="H473" i="12"/>
  <c r="G473" i="12"/>
  <c r="F473" i="12"/>
  <c r="E473" i="12"/>
  <c r="D473" i="12"/>
  <c r="A473" i="12"/>
  <c r="Q472" i="12"/>
  <c r="O472" i="12"/>
  <c r="N472" i="12"/>
  <c r="M472" i="12"/>
  <c r="L472" i="12"/>
  <c r="K472" i="12"/>
  <c r="J472" i="12"/>
  <c r="I472" i="12"/>
  <c r="H472" i="12"/>
  <c r="G472" i="12"/>
  <c r="F472" i="12"/>
  <c r="E472" i="12"/>
  <c r="D472" i="12"/>
  <c r="A472" i="12"/>
  <c r="Q471" i="12"/>
  <c r="O471" i="12"/>
  <c r="N471" i="12"/>
  <c r="M471" i="12"/>
  <c r="L471" i="12"/>
  <c r="K471" i="12"/>
  <c r="J471" i="12"/>
  <c r="I471" i="12"/>
  <c r="H471" i="12"/>
  <c r="G471" i="12"/>
  <c r="F471" i="12"/>
  <c r="E471" i="12"/>
  <c r="D471" i="12"/>
  <c r="A471" i="12"/>
  <c r="Q470" i="12"/>
  <c r="O470" i="12"/>
  <c r="N470" i="12"/>
  <c r="M470" i="12"/>
  <c r="L470" i="12"/>
  <c r="K470" i="12"/>
  <c r="J470" i="12"/>
  <c r="I470" i="12"/>
  <c r="H470" i="12"/>
  <c r="G470" i="12"/>
  <c r="F470" i="12"/>
  <c r="E470" i="12"/>
  <c r="D470" i="12"/>
  <c r="A470" i="12"/>
  <c r="Q469" i="12"/>
  <c r="O469" i="12"/>
  <c r="N469" i="12"/>
  <c r="M469" i="12"/>
  <c r="L469" i="12"/>
  <c r="K469" i="12"/>
  <c r="J469" i="12"/>
  <c r="I469" i="12"/>
  <c r="H469" i="12"/>
  <c r="G469" i="12"/>
  <c r="F469" i="12"/>
  <c r="E469" i="12"/>
  <c r="D469" i="12"/>
  <c r="A469" i="12"/>
  <c r="Q468" i="12"/>
  <c r="O468" i="12"/>
  <c r="N468" i="12"/>
  <c r="M468" i="12"/>
  <c r="L468" i="12"/>
  <c r="K468" i="12"/>
  <c r="J468" i="12"/>
  <c r="I468" i="12"/>
  <c r="H468" i="12"/>
  <c r="G468" i="12"/>
  <c r="F468" i="12"/>
  <c r="E468" i="12"/>
  <c r="D468" i="12"/>
  <c r="A468" i="12"/>
  <c r="Q467" i="12"/>
  <c r="O467" i="12"/>
  <c r="N467" i="12"/>
  <c r="M467" i="12"/>
  <c r="L467" i="12"/>
  <c r="K467" i="12"/>
  <c r="J467" i="12"/>
  <c r="I467" i="12"/>
  <c r="H467" i="12"/>
  <c r="G467" i="12"/>
  <c r="F467" i="12"/>
  <c r="E467" i="12"/>
  <c r="D467" i="12"/>
  <c r="A467" i="12"/>
  <c r="Q466" i="12"/>
  <c r="O466" i="12"/>
  <c r="N466" i="12"/>
  <c r="M466" i="12"/>
  <c r="L466" i="12"/>
  <c r="K466" i="12"/>
  <c r="J466" i="12"/>
  <c r="I466" i="12"/>
  <c r="H466" i="12"/>
  <c r="G466" i="12"/>
  <c r="F466" i="12"/>
  <c r="E466" i="12"/>
  <c r="D466" i="12"/>
  <c r="A466" i="12"/>
  <c r="Q465" i="12"/>
  <c r="O465" i="12"/>
  <c r="N465" i="12"/>
  <c r="M465" i="12"/>
  <c r="L465" i="12"/>
  <c r="K465" i="12"/>
  <c r="J465" i="12"/>
  <c r="I465" i="12"/>
  <c r="H465" i="12"/>
  <c r="G465" i="12"/>
  <c r="F465" i="12"/>
  <c r="E465" i="12"/>
  <c r="D465" i="12"/>
  <c r="A465" i="12"/>
  <c r="Q464" i="12"/>
  <c r="O464" i="12"/>
  <c r="N464" i="12"/>
  <c r="M464" i="12"/>
  <c r="L464" i="12"/>
  <c r="K464" i="12"/>
  <c r="J464" i="12"/>
  <c r="I464" i="12"/>
  <c r="H464" i="12"/>
  <c r="G464" i="12"/>
  <c r="F464" i="12"/>
  <c r="E464" i="12"/>
  <c r="D464" i="12"/>
  <c r="A464" i="12"/>
  <c r="Q463" i="12"/>
  <c r="O463" i="12"/>
  <c r="N463" i="12"/>
  <c r="M463" i="12"/>
  <c r="L463" i="12"/>
  <c r="K463" i="12"/>
  <c r="J463" i="12"/>
  <c r="I463" i="12"/>
  <c r="H463" i="12"/>
  <c r="G463" i="12"/>
  <c r="F463" i="12"/>
  <c r="E463" i="12"/>
  <c r="D463" i="12"/>
  <c r="A463" i="12"/>
  <c r="Q462" i="12"/>
  <c r="O462" i="12"/>
  <c r="N462" i="12"/>
  <c r="M462" i="12"/>
  <c r="L462" i="12"/>
  <c r="K462" i="12"/>
  <c r="J462" i="12"/>
  <c r="I462" i="12"/>
  <c r="H462" i="12"/>
  <c r="G462" i="12"/>
  <c r="F462" i="12"/>
  <c r="E462" i="12"/>
  <c r="D462" i="12"/>
  <c r="A462" i="12"/>
  <c r="Q461" i="12"/>
  <c r="O461" i="12"/>
  <c r="N461" i="12"/>
  <c r="M461" i="12"/>
  <c r="L461" i="12"/>
  <c r="K461" i="12"/>
  <c r="J461" i="12"/>
  <c r="I461" i="12"/>
  <c r="H461" i="12"/>
  <c r="G461" i="12"/>
  <c r="F461" i="12"/>
  <c r="E461" i="12"/>
  <c r="D461" i="12"/>
  <c r="A461" i="12"/>
  <c r="Q460" i="12"/>
  <c r="O460" i="12"/>
  <c r="N460" i="12"/>
  <c r="M460" i="12"/>
  <c r="L460" i="12"/>
  <c r="K460" i="12"/>
  <c r="J460" i="12"/>
  <c r="I460" i="12"/>
  <c r="H460" i="12"/>
  <c r="G460" i="12"/>
  <c r="F460" i="12"/>
  <c r="E460" i="12"/>
  <c r="D460" i="12"/>
  <c r="A460" i="12"/>
  <c r="Q459" i="12"/>
  <c r="O459" i="12"/>
  <c r="N459" i="12"/>
  <c r="M459" i="12"/>
  <c r="L459" i="12"/>
  <c r="K459" i="12"/>
  <c r="J459" i="12"/>
  <c r="I459" i="12"/>
  <c r="H459" i="12"/>
  <c r="G459" i="12"/>
  <c r="F459" i="12"/>
  <c r="E459" i="12"/>
  <c r="D459" i="12"/>
  <c r="A459" i="12"/>
  <c r="Q458" i="12"/>
  <c r="O458" i="12"/>
  <c r="N458" i="12"/>
  <c r="M458" i="12"/>
  <c r="L458" i="12"/>
  <c r="K458" i="12"/>
  <c r="J458" i="12"/>
  <c r="I458" i="12"/>
  <c r="H458" i="12"/>
  <c r="G458" i="12"/>
  <c r="F458" i="12"/>
  <c r="E458" i="12"/>
  <c r="D458" i="12"/>
  <c r="A458" i="12"/>
  <c r="Q457" i="12"/>
  <c r="O457" i="12"/>
  <c r="N457" i="12"/>
  <c r="M457" i="12"/>
  <c r="L457" i="12"/>
  <c r="K457" i="12"/>
  <c r="J457" i="12"/>
  <c r="I457" i="12"/>
  <c r="H457" i="12"/>
  <c r="G457" i="12"/>
  <c r="F457" i="12"/>
  <c r="E457" i="12"/>
  <c r="D457" i="12"/>
  <c r="A457" i="12"/>
  <c r="Q456" i="12"/>
  <c r="O456" i="12"/>
  <c r="N456" i="12"/>
  <c r="M456" i="12"/>
  <c r="L456" i="12"/>
  <c r="K456" i="12"/>
  <c r="J456" i="12"/>
  <c r="I456" i="12"/>
  <c r="H456" i="12"/>
  <c r="G456" i="12"/>
  <c r="F456" i="12"/>
  <c r="E456" i="12"/>
  <c r="D456" i="12"/>
  <c r="A456" i="12"/>
  <c r="Q455" i="12"/>
  <c r="O455" i="12"/>
  <c r="N455" i="12"/>
  <c r="M455" i="12"/>
  <c r="L455" i="12"/>
  <c r="K455" i="12"/>
  <c r="J455" i="12"/>
  <c r="I455" i="12"/>
  <c r="H455" i="12"/>
  <c r="G455" i="12"/>
  <c r="F455" i="12"/>
  <c r="E455" i="12"/>
  <c r="D455" i="12"/>
  <c r="A455" i="12"/>
  <c r="Q454" i="12"/>
  <c r="O454" i="12"/>
  <c r="N454" i="12"/>
  <c r="M454" i="12"/>
  <c r="L454" i="12"/>
  <c r="K454" i="12"/>
  <c r="J454" i="12"/>
  <c r="I454" i="12"/>
  <c r="H454" i="12"/>
  <c r="G454" i="12"/>
  <c r="F454" i="12"/>
  <c r="E454" i="12"/>
  <c r="D454" i="12"/>
  <c r="A454" i="12"/>
  <c r="Q453" i="12"/>
  <c r="O453" i="12"/>
  <c r="N453" i="12"/>
  <c r="M453" i="12"/>
  <c r="L453" i="12"/>
  <c r="K453" i="12"/>
  <c r="J453" i="12"/>
  <c r="I453" i="12"/>
  <c r="H453" i="12"/>
  <c r="G453" i="12"/>
  <c r="F453" i="12"/>
  <c r="E453" i="12"/>
  <c r="D453" i="12"/>
  <c r="A453" i="12"/>
  <c r="Q452" i="12"/>
  <c r="O452" i="12"/>
  <c r="N452" i="12"/>
  <c r="M452" i="12"/>
  <c r="L452" i="12"/>
  <c r="K452" i="12"/>
  <c r="J452" i="12"/>
  <c r="I452" i="12"/>
  <c r="H452" i="12"/>
  <c r="G452" i="12"/>
  <c r="F452" i="12"/>
  <c r="E452" i="12"/>
  <c r="D452" i="12"/>
  <c r="A452" i="12"/>
  <c r="Q451" i="12"/>
  <c r="O451" i="12"/>
  <c r="N451" i="12"/>
  <c r="M451" i="12"/>
  <c r="L451" i="12"/>
  <c r="K451" i="12"/>
  <c r="J451" i="12"/>
  <c r="I451" i="12"/>
  <c r="H451" i="12"/>
  <c r="G451" i="12"/>
  <c r="F451" i="12"/>
  <c r="E451" i="12"/>
  <c r="D451" i="12"/>
  <c r="A451" i="12"/>
  <c r="Q450" i="12"/>
  <c r="O450" i="12"/>
  <c r="N450" i="12"/>
  <c r="M450" i="12"/>
  <c r="L450" i="12"/>
  <c r="K450" i="12"/>
  <c r="J450" i="12"/>
  <c r="I450" i="12"/>
  <c r="H450" i="12"/>
  <c r="G450" i="12"/>
  <c r="F450" i="12"/>
  <c r="E450" i="12"/>
  <c r="D450" i="12"/>
  <c r="A450" i="12"/>
  <c r="Q449" i="12"/>
  <c r="O449" i="12"/>
  <c r="N449" i="12"/>
  <c r="M449" i="12"/>
  <c r="L449" i="12"/>
  <c r="K449" i="12"/>
  <c r="J449" i="12"/>
  <c r="I449" i="12"/>
  <c r="H449" i="12"/>
  <c r="G449" i="12"/>
  <c r="F449" i="12"/>
  <c r="E449" i="12"/>
  <c r="D449" i="12"/>
  <c r="A449" i="12"/>
  <c r="Q448" i="12"/>
  <c r="O448" i="12"/>
  <c r="N448" i="12"/>
  <c r="M448" i="12"/>
  <c r="L448" i="12"/>
  <c r="K448" i="12"/>
  <c r="J448" i="12"/>
  <c r="I448" i="12"/>
  <c r="H448" i="12"/>
  <c r="G448" i="12"/>
  <c r="F448" i="12"/>
  <c r="E448" i="12"/>
  <c r="D448" i="12"/>
  <c r="A448" i="12"/>
  <c r="Q447" i="12"/>
  <c r="O447" i="12"/>
  <c r="N447" i="12"/>
  <c r="M447" i="12"/>
  <c r="L447" i="12"/>
  <c r="K447" i="12"/>
  <c r="J447" i="12"/>
  <c r="I447" i="12"/>
  <c r="H447" i="12"/>
  <c r="G447" i="12"/>
  <c r="F447" i="12"/>
  <c r="E447" i="12"/>
  <c r="D447" i="12"/>
  <c r="A447" i="12"/>
  <c r="Q446" i="12"/>
  <c r="O446" i="12"/>
  <c r="N446" i="12"/>
  <c r="M446" i="12"/>
  <c r="L446" i="12"/>
  <c r="K446" i="12"/>
  <c r="J446" i="12"/>
  <c r="I446" i="12"/>
  <c r="H446" i="12"/>
  <c r="G446" i="12"/>
  <c r="F446" i="12"/>
  <c r="E446" i="12"/>
  <c r="D446" i="12"/>
  <c r="A446" i="12"/>
  <c r="Q445" i="12"/>
  <c r="O445" i="12"/>
  <c r="N445" i="12"/>
  <c r="M445" i="12"/>
  <c r="L445" i="12"/>
  <c r="K445" i="12"/>
  <c r="J445" i="12"/>
  <c r="I445" i="12"/>
  <c r="H445" i="12"/>
  <c r="G445" i="12"/>
  <c r="F445" i="12"/>
  <c r="E445" i="12"/>
  <c r="D445" i="12"/>
  <c r="A445" i="12"/>
  <c r="Q444" i="12"/>
  <c r="O444" i="12"/>
  <c r="N444" i="12"/>
  <c r="M444" i="12"/>
  <c r="L444" i="12"/>
  <c r="K444" i="12"/>
  <c r="J444" i="12"/>
  <c r="I444" i="12"/>
  <c r="H444" i="12"/>
  <c r="G444" i="12"/>
  <c r="F444" i="12"/>
  <c r="E444" i="12"/>
  <c r="D444" i="12"/>
  <c r="A444" i="12"/>
  <c r="Q443" i="12"/>
  <c r="O443" i="12"/>
  <c r="N443" i="12"/>
  <c r="M443" i="12"/>
  <c r="L443" i="12"/>
  <c r="K443" i="12"/>
  <c r="J443" i="12"/>
  <c r="I443" i="12"/>
  <c r="H443" i="12"/>
  <c r="G443" i="12"/>
  <c r="F443" i="12"/>
  <c r="E443" i="12"/>
  <c r="D443" i="12"/>
  <c r="A443" i="12"/>
  <c r="Q442" i="12"/>
  <c r="O442" i="12"/>
  <c r="N442" i="12"/>
  <c r="M442" i="12"/>
  <c r="L442" i="12"/>
  <c r="K442" i="12"/>
  <c r="J442" i="12"/>
  <c r="I442" i="12"/>
  <c r="H442" i="12"/>
  <c r="G442" i="12"/>
  <c r="F442" i="12"/>
  <c r="E442" i="12"/>
  <c r="D442" i="12"/>
  <c r="A442" i="12"/>
  <c r="Q441" i="12"/>
  <c r="O441" i="12"/>
  <c r="N441" i="12"/>
  <c r="M441" i="12"/>
  <c r="L441" i="12"/>
  <c r="K441" i="12"/>
  <c r="J441" i="12"/>
  <c r="I441" i="12"/>
  <c r="H441" i="12"/>
  <c r="G441" i="12"/>
  <c r="F441" i="12"/>
  <c r="E441" i="12"/>
  <c r="D441" i="12"/>
  <c r="A441" i="12"/>
  <c r="D440" i="12"/>
  <c r="A440" i="12"/>
  <c r="D439" i="12"/>
  <c r="A439" i="12"/>
  <c r="D438" i="12"/>
  <c r="A438" i="12"/>
  <c r="D437" i="12"/>
  <c r="A437" i="12"/>
  <c r="D436" i="12"/>
  <c r="A436" i="12"/>
  <c r="D435" i="12"/>
  <c r="A435" i="12"/>
  <c r="D434" i="12"/>
  <c r="A434" i="12"/>
  <c r="D433" i="12"/>
  <c r="A433" i="12"/>
  <c r="D432" i="12"/>
  <c r="A432" i="12"/>
  <c r="D431" i="12"/>
  <c r="A431" i="12"/>
  <c r="J430" i="12"/>
  <c r="D430" i="12"/>
  <c r="A430" i="12"/>
  <c r="D429" i="12"/>
  <c r="A429" i="12"/>
  <c r="D428" i="12"/>
  <c r="A428" i="12"/>
  <c r="D427" i="12"/>
  <c r="A427" i="12"/>
  <c r="D426" i="12"/>
  <c r="A426" i="12"/>
  <c r="D425" i="12"/>
  <c r="A425" i="12"/>
  <c r="D424" i="12"/>
  <c r="A424" i="12"/>
  <c r="D423" i="12"/>
  <c r="A423" i="12"/>
  <c r="D422" i="12"/>
  <c r="A422" i="12"/>
  <c r="D421" i="12"/>
  <c r="A421" i="12"/>
  <c r="D420" i="12"/>
  <c r="A420" i="12"/>
  <c r="D419" i="12"/>
  <c r="A419" i="12"/>
  <c r="D418" i="12"/>
  <c r="A418" i="12"/>
  <c r="D417" i="12"/>
  <c r="A417" i="12"/>
  <c r="D416" i="12"/>
  <c r="A416" i="12"/>
  <c r="D415" i="12"/>
  <c r="A415" i="12"/>
  <c r="D414" i="12"/>
  <c r="A414" i="12"/>
  <c r="D413" i="12"/>
  <c r="A413" i="12"/>
  <c r="D412" i="12"/>
  <c r="A412" i="12"/>
  <c r="D411" i="12"/>
  <c r="A411" i="12"/>
  <c r="D410" i="12"/>
  <c r="A410" i="12"/>
  <c r="D409" i="12"/>
  <c r="A409" i="12"/>
  <c r="D408" i="12"/>
  <c r="A408" i="12"/>
  <c r="D407" i="12"/>
  <c r="A407" i="12"/>
  <c r="D406" i="12"/>
  <c r="A406" i="12"/>
  <c r="D405" i="12"/>
  <c r="A405" i="12"/>
  <c r="D404" i="12"/>
  <c r="A404" i="12"/>
  <c r="D403" i="12"/>
  <c r="A403" i="12"/>
  <c r="D402" i="12"/>
  <c r="A402" i="12"/>
  <c r="D401" i="12"/>
  <c r="A401" i="12"/>
  <c r="D400" i="12"/>
  <c r="A400" i="12"/>
  <c r="D399" i="12"/>
  <c r="A399" i="12"/>
  <c r="D398" i="12"/>
  <c r="A398" i="12"/>
  <c r="D397" i="12"/>
  <c r="A397" i="12"/>
  <c r="D396" i="12"/>
  <c r="A396" i="12"/>
  <c r="D395" i="12"/>
  <c r="A395" i="12"/>
  <c r="D394" i="12"/>
  <c r="A394" i="12"/>
  <c r="D393" i="12"/>
  <c r="A393" i="12"/>
  <c r="D392" i="12"/>
  <c r="A392" i="12"/>
  <c r="D391" i="12"/>
  <c r="A391" i="12"/>
  <c r="D390" i="12"/>
  <c r="A390" i="12"/>
  <c r="D389" i="12"/>
  <c r="A389" i="12"/>
  <c r="D388" i="12"/>
  <c r="A388" i="12"/>
  <c r="D387" i="12"/>
  <c r="A387" i="12"/>
  <c r="D386" i="12"/>
  <c r="A386" i="12"/>
  <c r="D385" i="12"/>
  <c r="A385" i="12"/>
  <c r="D384" i="12"/>
  <c r="A384" i="12"/>
  <c r="D383" i="12"/>
  <c r="A383" i="12"/>
  <c r="D382" i="12"/>
  <c r="A382" i="12"/>
  <c r="D381" i="12"/>
  <c r="A381" i="12"/>
  <c r="D380" i="12"/>
  <c r="A380" i="12"/>
  <c r="D379" i="12"/>
  <c r="A379" i="12"/>
  <c r="D378" i="12"/>
  <c r="A378" i="12"/>
  <c r="D377" i="12"/>
  <c r="A377" i="12"/>
  <c r="D376" i="12"/>
  <c r="A376" i="12"/>
  <c r="D375" i="12"/>
  <c r="A375" i="12"/>
  <c r="D374" i="12"/>
  <c r="A374" i="12"/>
  <c r="D373" i="12"/>
  <c r="A373" i="12"/>
  <c r="D372" i="12"/>
  <c r="A372" i="12"/>
  <c r="D371" i="12"/>
  <c r="A371" i="12"/>
  <c r="D370" i="12"/>
  <c r="A370" i="12"/>
  <c r="D369" i="12"/>
  <c r="A369" i="12"/>
  <c r="D368" i="12"/>
  <c r="A368" i="12"/>
  <c r="D367" i="12"/>
  <c r="A367" i="12"/>
  <c r="D366" i="12"/>
  <c r="A366" i="12"/>
  <c r="D365" i="12"/>
  <c r="A365" i="12"/>
  <c r="D364" i="12"/>
  <c r="A364" i="12"/>
  <c r="D363" i="12"/>
  <c r="A363" i="12"/>
  <c r="D362" i="12"/>
  <c r="A362" i="12"/>
  <c r="D361" i="12"/>
  <c r="A361" i="12"/>
  <c r="D360" i="12"/>
  <c r="A360" i="12"/>
  <c r="D359" i="12"/>
  <c r="A359" i="12"/>
  <c r="D358" i="12"/>
  <c r="A358" i="12"/>
  <c r="D357" i="12"/>
  <c r="A357" i="12"/>
  <c r="D356" i="12"/>
  <c r="A356" i="12"/>
  <c r="D355" i="12"/>
  <c r="A355" i="12"/>
  <c r="D354" i="12"/>
  <c r="A354" i="12"/>
  <c r="D353" i="12"/>
  <c r="A353" i="12"/>
  <c r="D352" i="12"/>
  <c r="A352" i="12"/>
  <c r="D351" i="12"/>
  <c r="A351" i="12"/>
  <c r="D350" i="12"/>
  <c r="A350" i="12"/>
  <c r="D349" i="12"/>
  <c r="A349" i="12"/>
  <c r="D348" i="12"/>
  <c r="A348" i="12"/>
  <c r="D347" i="12"/>
  <c r="A347" i="12"/>
  <c r="D346" i="12"/>
  <c r="A346" i="12"/>
  <c r="D345" i="12"/>
  <c r="A345" i="12"/>
  <c r="D344" i="12"/>
  <c r="A344" i="12"/>
  <c r="D343" i="12"/>
  <c r="A343" i="12"/>
  <c r="D342" i="12"/>
  <c r="A342" i="12"/>
  <c r="D341" i="12"/>
  <c r="A341" i="12"/>
  <c r="D340" i="12"/>
  <c r="A340" i="12"/>
  <c r="D339" i="12"/>
  <c r="A339" i="12"/>
  <c r="D338" i="12"/>
  <c r="A338" i="12"/>
  <c r="D337" i="12"/>
  <c r="A337" i="12"/>
  <c r="D336" i="12"/>
  <c r="A336" i="12"/>
  <c r="D335" i="12"/>
  <c r="A335" i="12"/>
  <c r="D334" i="12"/>
  <c r="A334" i="12"/>
  <c r="D333" i="12"/>
  <c r="A333" i="12"/>
  <c r="D332" i="12"/>
  <c r="A332" i="12"/>
  <c r="D331" i="12"/>
  <c r="A331" i="12"/>
  <c r="D330" i="12"/>
  <c r="A330" i="12"/>
  <c r="D329" i="12"/>
  <c r="A329" i="12"/>
  <c r="D328" i="12"/>
  <c r="A328" i="12"/>
  <c r="D327" i="12"/>
  <c r="A327" i="12"/>
  <c r="D326" i="12"/>
  <c r="A326" i="12"/>
  <c r="D325" i="12"/>
  <c r="A325" i="12"/>
  <c r="D324" i="12"/>
  <c r="A324" i="12"/>
  <c r="D323" i="12"/>
  <c r="A323" i="12"/>
  <c r="D322" i="12"/>
  <c r="A322" i="12"/>
  <c r="D321" i="12"/>
  <c r="A321" i="12"/>
  <c r="D320" i="12"/>
  <c r="A320" i="12"/>
  <c r="D319" i="12"/>
  <c r="A319" i="12"/>
  <c r="D318" i="12"/>
  <c r="A318" i="12"/>
  <c r="D317" i="12"/>
  <c r="A317" i="12"/>
  <c r="D316" i="12"/>
  <c r="A316" i="12"/>
  <c r="D315" i="12"/>
  <c r="A315" i="12"/>
  <c r="D314" i="12"/>
  <c r="A314" i="12"/>
  <c r="D313" i="12"/>
  <c r="A313" i="12"/>
  <c r="D312" i="12"/>
  <c r="A312" i="12"/>
  <c r="D311" i="12"/>
  <c r="A311" i="12"/>
  <c r="D310" i="12"/>
  <c r="A310" i="12"/>
  <c r="D309" i="12"/>
  <c r="A309" i="12"/>
  <c r="D308" i="12"/>
  <c r="A308" i="12"/>
  <c r="D307" i="12"/>
  <c r="A307" i="12"/>
  <c r="D306" i="12"/>
  <c r="A306" i="12"/>
  <c r="D305" i="12"/>
  <c r="A305" i="12"/>
  <c r="D304" i="12"/>
  <c r="A304" i="12"/>
  <c r="D303" i="12"/>
  <c r="A303" i="12"/>
  <c r="D302" i="12"/>
  <c r="A302" i="12"/>
  <c r="D301" i="12"/>
  <c r="A301" i="12"/>
  <c r="D300" i="12"/>
  <c r="A300" i="12"/>
  <c r="D299" i="12"/>
  <c r="A299" i="12"/>
  <c r="D298" i="12"/>
  <c r="A298" i="12"/>
  <c r="D297" i="12"/>
  <c r="A297" i="12"/>
  <c r="D296" i="12"/>
  <c r="A296" i="12"/>
  <c r="D295" i="12"/>
  <c r="A295" i="12"/>
  <c r="D294" i="12"/>
  <c r="A294" i="12"/>
  <c r="D293" i="12"/>
  <c r="A293" i="12"/>
  <c r="D292" i="12"/>
  <c r="A292" i="12"/>
  <c r="D291" i="12"/>
  <c r="A291" i="12"/>
  <c r="D290" i="12"/>
  <c r="A290" i="12"/>
  <c r="D289" i="12"/>
  <c r="A289" i="12"/>
  <c r="D288" i="12"/>
  <c r="A288" i="12"/>
  <c r="D287" i="12"/>
  <c r="A287" i="12"/>
  <c r="D286" i="12"/>
  <c r="A286" i="12"/>
  <c r="D285" i="12"/>
  <c r="A285" i="12"/>
  <c r="D284" i="12"/>
  <c r="A284" i="12"/>
  <c r="D283" i="12"/>
  <c r="A283" i="12"/>
  <c r="D282" i="12"/>
  <c r="A282" i="12"/>
  <c r="D281" i="12"/>
  <c r="A281" i="12"/>
  <c r="D280" i="12"/>
  <c r="A280" i="12"/>
  <c r="D279" i="12"/>
  <c r="A279" i="12"/>
  <c r="D278" i="12"/>
  <c r="A278" i="12"/>
  <c r="D277" i="12"/>
  <c r="A277" i="12"/>
  <c r="D276" i="12"/>
  <c r="A276" i="12"/>
  <c r="D275" i="12"/>
  <c r="A275" i="12"/>
  <c r="D274" i="12"/>
  <c r="A274" i="12"/>
  <c r="D273" i="12"/>
  <c r="A273" i="12"/>
  <c r="D272" i="12"/>
  <c r="A272" i="12"/>
  <c r="D271" i="12"/>
  <c r="A271" i="12"/>
  <c r="D270" i="12"/>
  <c r="A270" i="12"/>
  <c r="D269" i="12"/>
  <c r="A269" i="12"/>
  <c r="D268" i="12"/>
  <c r="A268" i="12"/>
  <c r="D267" i="12"/>
  <c r="A267" i="12"/>
  <c r="D266" i="12"/>
  <c r="A266" i="12"/>
  <c r="D265" i="12"/>
  <c r="A265" i="12"/>
  <c r="D264" i="12"/>
  <c r="A264" i="12"/>
  <c r="D263" i="12"/>
  <c r="A263" i="12"/>
  <c r="D262" i="12"/>
  <c r="A262" i="12"/>
  <c r="D261" i="12"/>
  <c r="A261" i="12"/>
  <c r="D260" i="12"/>
  <c r="A260" i="12"/>
  <c r="D259" i="12"/>
  <c r="A259" i="12"/>
  <c r="D258" i="12"/>
  <c r="A258" i="12"/>
  <c r="D257" i="12"/>
  <c r="A257" i="12"/>
  <c r="D256" i="12"/>
  <c r="A256" i="12"/>
  <c r="D255" i="12"/>
  <c r="A255" i="12"/>
  <c r="D254" i="12"/>
  <c r="A254" i="12"/>
  <c r="D253" i="12"/>
  <c r="A253" i="12"/>
  <c r="D252" i="12"/>
  <c r="A252" i="12"/>
  <c r="D251" i="12"/>
  <c r="A251" i="12"/>
  <c r="D250" i="12"/>
  <c r="A250" i="12"/>
  <c r="D249" i="12"/>
  <c r="A249" i="12"/>
  <c r="D248" i="12"/>
  <c r="A248" i="12"/>
  <c r="D247" i="12"/>
  <c r="A247" i="12"/>
  <c r="D246" i="12"/>
  <c r="A246" i="12"/>
  <c r="D245" i="12"/>
  <c r="A245" i="12"/>
  <c r="D244" i="12"/>
  <c r="A244" i="12"/>
  <c r="D243" i="12"/>
  <c r="A243" i="12"/>
  <c r="D242" i="12"/>
  <c r="A242" i="12"/>
  <c r="D241" i="12"/>
  <c r="A241" i="12"/>
  <c r="D240" i="12"/>
  <c r="A240" i="12"/>
  <c r="D239" i="12"/>
  <c r="A239" i="12"/>
  <c r="D238" i="12"/>
  <c r="A238" i="12"/>
  <c r="D237" i="12"/>
  <c r="A237" i="12"/>
  <c r="D236" i="12"/>
  <c r="A236" i="12"/>
  <c r="D235" i="12"/>
  <c r="A235" i="12"/>
  <c r="D234" i="12"/>
  <c r="A234" i="12"/>
  <c r="D233" i="12"/>
  <c r="A233" i="12"/>
  <c r="D232" i="12"/>
  <c r="A232" i="12"/>
  <c r="D231" i="12"/>
  <c r="A231" i="12"/>
  <c r="D230" i="12"/>
  <c r="A230" i="12"/>
  <c r="D229" i="12"/>
  <c r="A229" i="12"/>
  <c r="D228" i="12"/>
  <c r="A228" i="12"/>
  <c r="D227" i="12"/>
  <c r="A227" i="12"/>
  <c r="D226" i="12"/>
  <c r="A226" i="12"/>
  <c r="D225" i="12"/>
  <c r="A225" i="12"/>
  <c r="D224" i="12"/>
  <c r="A224" i="12"/>
  <c r="D223" i="12"/>
  <c r="A223" i="12"/>
  <c r="D222" i="12"/>
  <c r="A222" i="12"/>
  <c r="D221" i="12"/>
  <c r="A221" i="12"/>
  <c r="D220" i="12"/>
  <c r="A220" i="12"/>
  <c r="D219" i="12"/>
  <c r="A219" i="12"/>
  <c r="D218" i="12"/>
  <c r="A218" i="12"/>
  <c r="D217" i="12"/>
  <c r="A217" i="12"/>
  <c r="D216" i="12"/>
  <c r="A216" i="12"/>
  <c r="D215" i="12"/>
  <c r="A215" i="12"/>
  <c r="D214" i="12"/>
  <c r="A214" i="12"/>
  <c r="D213" i="12"/>
  <c r="A213" i="12"/>
  <c r="D212" i="12"/>
  <c r="A212" i="12"/>
  <c r="D211" i="12"/>
  <c r="A211" i="12"/>
  <c r="D210" i="12"/>
  <c r="A210" i="12"/>
  <c r="D209" i="12"/>
  <c r="A209" i="12"/>
  <c r="D208" i="12"/>
  <c r="A208" i="12"/>
  <c r="D207" i="12"/>
  <c r="A207" i="12"/>
  <c r="D206" i="12"/>
  <c r="A206" i="12"/>
  <c r="D205" i="12"/>
  <c r="A205" i="12"/>
  <c r="D204" i="12"/>
  <c r="A204" i="12"/>
  <c r="D203" i="12"/>
  <c r="A203" i="12"/>
  <c r="D202" i="12"/>
  <c r="A202" i="12"/>
  <c r="D201" i="12"/>
  <c r="A201" i="12"/>
  <c r="D200" i="12"/>
  <c r="A200" i="12"/>
  <c r="D199" i="12"/>
  <c r="A199" i="12"/>
  <c r="D198" i="12"/>
  <c r="A198" i="12"/>
  <c r="D197" i="12"/>
  <c r="A197" i="12"/>
  <c r="D196" i="12"/>
  <c r="A196" i="12"/>
  <c r="D195" i="12"/>
  <c r="A195" i="12"/>
  <c r="D194" i="12"/>
  <c r="A194" i="12"/>
  <c r="D193" i="12"/>
  <c r="A193" i="12"/>
  <c r="D192" i="12"/>
  <c r="A192" i="12"/>
  <c r="D191" i="12"/>
  <c r="A191" i="12"/>
  <c r="D190" i="12"/>
  <c r="A190" i="12"/>
  <c r="D189" i="12"/>
  <c r="A189" i="12"/>
  <c r="D188" i="12"/>
  <c r="A188" i="12"/>
  <c r="D187" i="12"/>
  <c r="A187" i="12"/>
  <c r="D186" i="12"/>
  <c r="A186" i="12"/>
  <c r="D185" i="12"/>
  <c r="A185" i="12"/>
  <c r="D184" i="12"/>
  <c r="A184" i="12"/>
  <c r="D183" i="12"/>
  <c r="A183" i="12"/>
  <c r="D182" i="12"/>
  <c r="A182" i="12"/>
  <c r="D181" i="12"/>
  <c r="A181" i="12"/>
  <c r="D180" i="12"/>
  <c r="A180" i="12"/>
  <c r="D179" i="12"/>
  <c r="A179" i="12"/>
  <c r="D178" i="12"/>
  <c r="A178" i="12"/>
  <c r="D177" i="12"/>
  <c r="A177" i="12"/>
  <c r="D176" i="12"/>
  <c r="A176" i="12"/>
  <c r="D175" i="12"/>
  <c r="A175" i="12"/>
  <c r="D174" i="12"/>
  <c r="A174" i="12"/>
  <c r="D173" i="12"/>
  <c r="A173" i="12"/>
  <c r="D172" i="12"/>
  <c r="A172" i="12"/>
  <c r="D171" i="12"/>
  <c r="A171" i="12"/>
  <c r="D170" i="12"/>
  <c r="A170" i="12"/>
  <c r="D169" i="12"/>
  <c r="A169" i="12"/>
  <c r="D168" i="12"/>
  <c r="A168" i="12"/>
  <c r="D167" i="12"/>
  <c r="A167" i="12"/>
  <c r="D166" i="12"/>
  <c r="A166" i="12"/>
  <c r="D165" i="12"/>
  <c r="A165" i="12"/>
  <c r="D164" i="12"/>
  <c r="A164" i="12"/>
  <c r="D163" i="12"/>
  <c r="A163" i="12"/>
  <c r="D162" i="12"/>
  <c r="A162" i="12"/>
  <c r="D161" i="12"/>
  <c r="A161" i="12"/>
  <c r="D160" i="12"/>
  <c r="A160" i="12"/>
  <c r="D159" i="12"/>
  <c r="A159" i="12"/>
  <c r="D158" i="12"/>
  <c r="A158" i="12"/>
  <c r="D157" i="12"/>
  <c r="A157" i="12"/>
  <c r="D156" i="12"/>
  <c r="A156" i="12"/>
  <c r="D155" i="12"/>
  <c r="A155" i="12"/>
  <c r="D154" i="12"/>
  <c r="A154" i="12"/>
  <c r="D153" i="12"/>
  <c r="A153" i="12"/>
  <c r="D152" i="12"/>
  <c r="A152" i="12"/>
  <c r="D151" i="12"/>
  <c r="A151" i="12"/>
  <c r="D150" i="12"/>
  <c r="A150" i="12"/>
  <c r="D149" i="12"/>
  <c r="A149" i="12"/>
  <c r="D148" i="12"/>
  <c r="A148" i="12"/>
  <c r="D147" i="12"/>
  <c r="A147" i="12"/>
  <c r="D146" i="12"/>
  <c r="A146" i="12"/>
  <c r="D145" i="12"/>
  <c r="A145" i="12"/>
  <c r="D144" i="12"/>
  <c r="A144" i="12"/>
  <c r="D143" i="12"/>
  <c r="A143" i="12"/>
  <c r="D142" i="12"/>
  <c r="A142" i="12"/>
  <c r="D141" i="12"/>
  <c r="A141" i="12"/>
  <c r="D140" i="12"/>
  <c r="A140" i="12"/>
  <c r="D139" i="12"/>
  <c r="A139" i="12"/>
  <c r="D138" i="12"/>
  <c r="A138" i="12"/>
  <c r="D137" i="12"/>
  <c r="A137" i="12"/>
  <c r="D136" i="12"/>
  <c r="A136" i="12"/>
  <c r="D135" i="12"/>
  <c r="A135" i="12"/>
  <c r="D134" i="12"/>
  <c r="A134" i="12"/>
  <c r="D133" i="12"/>
  <c r="A133" i="12"/>
  <c r="D132" i="12"/>
  <c r="A132" i="12"/>
  <c r="T43" i="12" s="1"/>
  <c r="D131" i="12"/>
  <c r="A131" i="12"/>
  <c r="D130" i="12"/>
  <c r="A130" i="12"/>
  <c r="D129" i="12"/>
  <c r="A129" i="12"/>
  <c r="D128" i="12"/>
  <c r="A128" i="12"/>
  <c r="D127" i="12"/>
  <c r="A127" i="12"/>
  <c r="D126" i="12"/>
  <c r="A126" i="12"/>
  <c r="D125" i="12"/>
  <c r="A125" i="12"/>
  <c r="D124" i="12"/>
  <c r="A124" i="12"/>
  <c r="D123" i="12"/>
  <c r="A123" i="12"/>
  <c r="D122" i="12"/>
  <c r="A122" i="12"/>
  <c r="D121" i="12"/>
  <c r="A121" i="12"/>
  <c r="D120" i="12"/>
  <c r="A120" i="12"/>
  <c r="D119" i="12"/>
  <c r="A119" i="12"/>
  <c r="D118" i="12"/>
  <c r="A118" i="12"/>
  <c r="D117" i="12"/>
  <c r="A117" i="12"/>
  <c r="D116" i="12"/>
  <c r="A116" i="12"/>
  <c r="D115" i="12"/>
  <c r="A115" i="12"/>
  <c r="D114" i="12"/>
  <c r="A114" i="12"/>
  <c r="D113" i="12"/>
  <c r="A113" i="12"/>
  <c r="D112" i="12"/>
  <c r="A112" i="12"/>
  <c r="D111" i="12"/>
  <c r="A111" i="12"/>
  <c r="D110" i="12"/>
  <c r="A110" i="12"/>
  <c r="D109" i="12"/>
  <c r="A109" i="12"/>
  <c r="D108" i="12"/>
  <c r="A108" i="12"/>
  <c r="D107" i="12"/>
  <c r="A107" i="12"/>
  <c r="D106" i="12"/>
  <c r="A106" i="12"/>
  <c r="D105" i="12"/>
  <c r="A105" i="12"/>
  <c r="D104" i="12"/>
  <c r="A104" i="12"/>
  <c r="D103" i="12"/>
  <c r="A103" i="12"/>
  <c r="D102" i="12"/>
  <c r="A102" i="12"/>
  <c r="D101" i="12"/>
  <c r="A101" i="12"/>
  <c r="D100" i="12"/>
  <c r="A100" i="12"/>
  <c r="D99" i="12"/>
  <c r="A99" i="12"/>
  <c r="D98" i="12"/>
  <c r="A98" i="12"/>
  <c r="D97" i="12"/>
  <c r="A97" i="12"/>
  <c r="D96" i="12"/>
  <c r="A96" i="12"/>
  <c r="D95" i="12"/>
  <c r="A95" i="12"/>
  <c r="D94" i="12"/>
  <c r="A94" i="12"/>
  <c r="D93" i="12"/>
  <c r="A93" i="12"/>
  <c r="D92" i="12"/>
  <c r="A92" i="12"/>
  <c r="D91" i="12"/>
  <c r="A91" i="12"/>
  <c r="D90" i="12"/>
  <c r="A90" i="12"/>
  <c r="D89" i="12"/>
  <c r="A89" i="12"/>
  <c r="D88" i="12"/>
  <c r="A88" i="12"/>
  <c r="D87" i="12"/>
  <c r="A87" i="12"/>
  <c r="D86" i="12"/>
  <c r="A86" i="12"/>
  <c r="D85" i="12"/>
  <c r="A85" i="12"/>
  <c r="D84" i="12"/>
  <c r="A84" i="12"/>
  <c r="D83" i="12"/>
  <c r="A83" i="12"/>
  <c r="D82" i="12"/>
  <c r="A82" i="12"/>
  <c r="D81" i="12"/>
  <c r="A81" i="12"/>
  <c r="D80" i="12"/>
  <c r="A80" i="12"/>
  <c r="D79" i="12"/>
  <c r="A79" i="12"/>
  <c r="D78" i="12"/>
  <c r="A78" i="12"/>
  <c r="D77" i="12"/>
  <c r="A77" i="12"/>
  <c r="D76" i="12"/>
  <c r="A76" i="12"/>
  <c r="D75" i="12"/>
  <c r="A75" i="12"/>
  <c r="D74" i="12"/>
  <c r="A74" i="12"/>
  <c r="D73" i="12"/>
  <c r="A73" i="12"/>
  <c r="D72" i="12"/>
  <c r="A72" i="12"/>
  <c r="D71" i="12"/>
  <c r="A71" i="12"/>
  <c r="D70" i="12"/>
  <c r="A70" i="12"/>
  <c r="D69" i="12"/>
  <c r="A69" i="12"/>
  <c r="D68" i="12"/>
  <c r="A68" i="12"/>
  <c r="D67" i="12"/>
  <c r="A67" i="12"/>
  <c r="D66" i="12"/>
  <c r="A66" i="12"/>
  <c r="D65" i="12"/>
  <c r="A65" i="12"/>
  <c r="D64" i="12"/>
  <c r="A64" i="12"/>
  <c r="D63" i="12"/>
  <c r="A63" i="12"/>
  <c r="D62" i="12"/>
  <c r="A62" i="12"/>
  <c r="D61" i="12"/>
  <c r="A61" i="12"/>
  <c r="D60" i="12"/>
  <c r="A60" i="12"/>
  <c r="D59" i="12"/>
  <c r="A59" i="12"/>
  <c r="D58" i="12"/>
  <c r="A58" i="12"/>
  <c r="D57" i="12"/>
  <c r="A57" i="12"/>
  <c r="D56" i="12"/>
  <c r="A56" i="12"/>
  <c r="D55" i="12"/>
  <c r="A55" i="12"/>
  <c r="D54" i="12"/>
  <c r="A54" i="12"/>
  <c r="D53" i="12"/>
  <c r="A53" i="12"/>
  <c r="D52" i="12"/>
  <c r="A52" i="12"/>
  <c r="D51" i="12"/>
  <c r="A51" i="12"/>
  <c r="D50" i="12"/>
  <c r="A50" i="12"/>
  <c r="D49" i="12"/>
  <c r="A49" i="12"/>
  <c r="D48" i="12"/>
  <c r="A48" i="12"/>
  <c r="D47" i="12"/>
  <c r="A47" i="12"/>
  <c r="D46" i="12"/>
  <c r="A46" i="12"/>
  <c r="D45" i="12"/>
  <c r="A45" i="12"/>
  <c r="D44" i="12"/>
  <c r="A44" i="12"/>
  <c r="V43" i="12"/>
  <c r="U28" i="12" s="1"/>
  <c r="S43" i="12"/>
  <c r="V26" i="12" s="1"/>
  <c r="D43" i="12"/>
  <c r="A43" i="12"/>
  <c r="D42" i="12"/>
  <c r="A42" i="12"/>
  <c r="U41" i="12"/>
  <c r="U26" i="12" s="1"/>
  <c r="T41" i="12"/>
  <c r="T26" i="12" s="1"/>
  <c r="D41" i="12"/>
  <c r="A41" i="12"/>
  <c r="D40" i="12"/>
  <c r="A40" i="12"/>
  <c r="V39" i="12"/>
  <c r="K29" i="12" s="1"/>
  <c r="U39" i="12"/>
  <c r="V30" i="12" s="1"/>
  <c r="Z29" i="12" s="1"/>
  <c r="S39" i="12"/>
  <c r="T30" i="12" s="1"/>
  <c r="D39" i="12"/>
  <c r="A39" i="12"/>
  <c r="D38" i="12"/>
  <c r="A38" i="12"/>
  <c r="U37" i="12"/>
  <c r="S37" i="12"/>
  <c r="T28" i="12" s="1"/>
  <c r="D37" i="12"/>
  <c r="A37" i="12"/>
  <c r="D36" i="12"/>
  <c r="A36" i="12"/>
  <c r="D35" i="12"/>
  <c r="A35" i="12"/>
  <c r="D34" i="12"/>
  <c r="A34" i="12"/>
  <c r="D33" i="12"/>
  <c r="A33" i="12"/>
  <c r="D32" i="12"/>
  <c r="A32" i="12"/>
  <c r="D31" i="12"/>
  <c r="A31" i="12"/>
  <c r="D30" i="12"/>
  <c r="A30" i="12"/>
  <c r="D29" i="12"/>
  <c r="A29" i="12"/>
  <c r="S28" i="12"/>
  <c r="D28" i="12"/>
  <c r="A28" i="12"/>
  <c r="D27" i="12"/>
  <c r="A27" i="12"/>
  <c r="S26" i="12"/>
  <c r="D26" i="12"/>
  <c r="A26" i="12"/>
  <c r="D25" i="12"/>
  <c r="A25" i="12"/>
  <c r="D24" i="12"/>
  <c r="A24" i="12"/>
  <c r="D23" i="12"/>
  <c r="A23" i="12"/>
  <c r="D22" i="12"/>
  <c r="A22" i="12"/>
  <c r="AA21" i="12"/>
  <c r="Z21" i="12"/>
  <c r="AG21" i="12" s="1"/>
  <c r="Y21" i="12"/>
  <c r="D21" i="12"/>
  <c r="A21" i="12"/>
  <c r="Z20" i="12"/>
  <c r="D20" i="12"/>
  <c r="A20" i="12"/>
  <c r="Z19" i="12"/>
  <c r="AA19" i="12" s="1"/>
  <c r="D19" i="12"/>
  <c r="A19" i="12"/>
  <c r="Z18" i="12"/>
  <c r="D18" i="12"/>
  <c r="A18" i="12"/>
  <c r="AA17" i="12"/>
  <c r="Z17" i="12"/>
  <c r="AG17" i="12" s="1"/>
  <c r="Y17" i="12"/>
  <c r="D17" i="12"/>
  <c r="A17" i="12"/>
  <c r="Z16" i="12"/>
  <c r="D16" i="12"/>
  <c r="A16" i="12"/>
  <c r="AG15" i="12"/>
  <c r="Z15" i="12"/>
  <c r="Y15" i="12" s="1"/>
  <c r="D15" i="12"/>
  <c r="A15" i="12"/>
  <c r="Z14" i="12"/>
  <c r="D14" i="12"/>
  <c r="A14" i="12"/>
  <c r="Z13" i="12"/>
  <c r="D13" i="12"/>
  <c r="A13" i="12"/>
  <c r="AG12" i="12"/>
  <c r="AA12" i="12"/>
  <c r="Z12" i="12"/>
  <c r="Y12" i="12"/>
  <c r="D12" i="12"/>
  <c r="A12" i="12"/>
  <c r="AG11" i="12"/>
  <c r="Z11" i="12"/>
  <c r="AA11" i="12" s="1"/>
  <c r="Y11" i="12"/>
  <c r="D11" i="12"/>
  <c r="A11" i="12"/>
  <c r="Z10" i="12"/>
  <c r="Y10" i="12" s="1"/>
  <c r="D10" i="12"/>
  <c r="A10" i="12"/>
  <c r="Z9" i="12"/>
  <c r="Y9" i="12" s="1"/>
  <c r="D9" i="12"/>
  <c r="A9" i="12"/>
  <c r="Z8" i="12"/>
  <c r="AA8" i="12" s="1"/>
  <c r="D8" i="12"/>
  <c r="A8" i="12"/>
  <c r="Z7" i="12"/>
  <c r="AA7" i="12" s="1"/>
  <c r="K7" i="12"/>
  <c r="D7" i="12"/>
  <c r="A7" i="12"/>
  <c r="Z6" i="12"/>
  <c r="AA6" i="12" s="1"/>
  <c r="D6" i="12"/>
  <c r="A6" i="12"/>
  <c r="Z5" i="12"/>
  <c r="D5" i="12"/>
  <c r="A5" i="12"/>
  <c r="Z4" i="12"/>
  <c r="D4" i="12"/>
  <c r="A4" i="12"/>
  <c r="Z3" i="12"/>
  <c r="AA3" i="12" s="1"/>
  <c r="D3" i="12"/>
  <c r="A3" i="12"/>
  <c r="Z2" i="12"/>
  <c r="AA2" i="12" s="1"/>
  <c r="D2" i="12"/>
  <c r="A2" i="12"/>
  <c r="J2" i="12" l="1"/>
  <c r="J25" i="12"/>
  <c r="J28" i="12"/>
  <c r="J32" i="12"/>
  <c r="J36" i="12"/>
  <c r="J212" i="12"/>
  <c r="AE21" i="12"/>
  <c r="J5" i="12"/>
  <c r="J6" i="12"/>
  <c r="J7" i="12"/>
  <c r="J13" i="12"/>
  <c r="J14" i="12"/>
  <c r="J15" i="12"/>
  <c r="J23" i="12"/>
  <c r="V28" i="12"/>
  <c r="J34" i="12"/>
  <c r="J51" i="12"/>
  <c r="J59" i="12"/>
  <c r="J67" i="12"/>
  <c r="J75" i="12"/>
  <c r="J83" i="12"/>
  <c r="J91" i="12"/>
  <c r="J99" i="12"/>
  <c r="J107" i="12"/>
  <c r="J115" i="12"/>
  <c r="J120" i="12"/>
  <c r="J136" i="12"/>
  <c r="J152" i="12"/>
  <c r="J174" i="12"/>
  <c r="J196" i="12"/>
  <c r="J216" i="12"/>
  <c r="J239" i="12"/>
  <c r="J3" i="12"/>
  <c r="J4" i="12"/>
  <c r="J12" i="12"/>
  <c r="J16" i="12"/>
  <c r="J17" i="12"/>
  <c r="J22" i="12"/>
  <c r="J26" i="12"/>
  <c r="J33" i="12"/>
  <c r="J38" i="12"/>
  <c r="J237" i="12"/>
  <c r="J45" i="12"/>
  <c r="J53" i="12"/>
  <c r="J61" i="12"/>
  <c r="J69" i="12"/>
  <c r="J77" i="12"/>
  <c r="J85" i="12"/>
  <c r="J93" i="12"/>
  <c r="J101" i="12"/>
  <c r="J109" i="12"/>
  <c r="J117" i="12"/>
  <c r="J124" i="12"/>
  <c r="J140" i="12"/>
  <c r="J158" i="12"/>
  <c r="J180" i="12"/>
  <c r="J200" i="12"/>
  <c r="J222" i="12"/>
  <c r="J229" i="12"/>
  <c r="J236" i="12"/>
  <c r="J43" i="12"/>
  <c r="J47" i="12"/>
  <c r="J55" i="12"/>
  <c r="J63" i="12"/>
  <c r="J71" i="12"/>
  <c r="J79" i="12"/>
  <c r="J87" i="12"/>
  <c r="J95" i="12"/>
  <c r="J103" i="12"/>
  <c r="J111" i="12"/>
  <c r="J128" i="12"/>
  <c r="J144" i="12"/>
  <c r="J164" i="12"/>
  <c r="J184" i="12"/>
  <c r="J206" i="12"/>
  <c r="J224" i="12"/>
  <c r="J231" i="12"/>
  <c r="J8" i="12"/>
  <c r="J9" i="12"/>
  <c r="J10" i="12"/>
  <c r="J11" i="12"/>
  <c r="J18" i="12"/>
  <c r="J19" i="12"/>
  <c r="J20" i="12"/>
  <c r="J21" i="12"/>
  <c r="J24" i="12"/>
  <c r="J27" i="12"/>
  <c r="J29" i="12"/>
  <c r="J30" i="12"/>
  <c r="J31" i="12"/>
  <c r="J35" i="12"/>
  <c r="J41" i="12"/>
  <c r="J49" i="12"/>
  <c r="J57" i="12"/>
  <c r="J65" i="12"/>
  <c r="J73" i="12"/>
  <c r="J81" i="12"/>
  <c r="J89" i="12"/>
  <c r="J97" i="12"/>
  <c r="J105" i="12"/>
  <c r="J113" i="12"/>
  <c r="J132" i="12"/>
  <c r="J148" i="12"/>
  <c r="J168" i="12"/>
  <c r="J190" i="12"/>
  <c r="J37" i="12"/>
  <c r="J39" i="12"/>
  <c r="J46" i="12"/>
  <c r="J50" i="12"/>
  <c r="J54" i="12"/>
  <c r="J58" i="12"/>
  <c r="J62" i="12"/>
  <c r="J66" i="12"/>
  <c r="J70" i="12"/>
  <c r="J74" i="12"/>
  <c r="J78" i="12"/>
  <c r="J82" i="12"/>
  <c r="J86" i="12"/>
  <c r="J90" i="12"/>
  <c r="J94" i="12"/>
  <c r="J98" i="12"/>
  <c r="J102" i="12"/>
  <c r="J106" i="12"/>
  <c r="J110" i="12"/>
  <c r="J114" i="12"/>
  <c r="J118" i="12"/>
  <c r="J126" i="12"/>
  <c r="J134" i="12"/>
  <c r="J142" i="12"/>
  <c r="J150" i="12"/>
  <c r="J160" i="12"/>
  <c r="J170" i="12"/>
  <c r="J182" i="12"/>
  <c r="J192" i="12"/>
  <c r="J202" i="12"/>
  <c r="J214" i="12"/>
  <c r="J230" i="12"/>
  <c r="J40" i="12"/>
  <c r="J42" i="12"/>
  <c r="J44" i="12"/>
  <c r="J48" i="12"/>
  <c r="J52" i="12"/>
  <c r="J56" i="12"/>
  <c r="J60" i="12"/>
  <c r="J64" i="12"/>
  <c r="J68" i="12"/>
  <c r="J72" i="12"/>
  <c r="J76" i="12"/>
  <c r="J80" i="12"/>
  <c r="J84" i="12"/>
  <c r="J88" i="12"/>
  <c r="J92" i="12"/>
  <c r="J96" i="12"/>
  <c r="J100" i="12"/>
  <c r="J104" i="12"/>
  <c r="J108" i="12"/>
  <c r="J112" i="12"/>
  <c r="J116" i="12"/>
  <c r="J122" i="12"/>
  <c r="J130" i="12"/>
  <c r="J138" i="12"/>
  <c r="J146" i="12"/>
  <c r="J154" i="12"/>
  <c r="J166" i="12"/>
  <c r="J176" i="12"/>
  <c r="J186" i="12"/>
  <c r="J198" i="12"/>
  <c r="J208" i="12"/>
  <c r="J218" i="12"/>
  <c r="J223" i="12"/>
  <c r="J226" i="12"/>
  <c r="J232" i="12"/>
  <c r="Z25" i="12"/>
  <c r="AA25" i="12" s="1"/>
  <c r="Y3" i="12"/>
  <c r="AA10" i="12"/>
  <c r="AE10" i="12" s="1"/>
  <c r="AG10" i="12"/>
  <c r="AE12" i="12"/>
  <c r="AG3" i="12"/>
  <c r="AG9" i="12"/>
  <c r="AG19" i="12"/>
  <c r="U43" i="12"/>
  <c r="Y2" i="12"/>
  <c r="AE2" i="12" s="1"/>
  <c r="Y7" i="12"/>
  <c r="AE7" i="12" s="1"/>
  <c r="AG7" i="12"/>
  <c r="Y8" i="12"/>
  <c r="AE8" i="12" s="1"/>
  <c r="AA9" i="12"/>
  <c r="AA15" i="12"/>
  <c r="AE15" i="12" s="1"/>
  <c r="Y19" i="12"/>
  <c r="AE19" i="12" s="1"/>
  <c r="AG8" i="12"/>
  <c r="AA29" i="12"/>
  <c r="D4" i="14"/>
  <c r="E4" i="14" s="1"/>
  <c r="D12" i="14"/>
  <c r="E12" i="14" s="1"/>
  <c r="D3" i="14"/>
  <c r="E3" i="14" s="1"/>
  <c r="D5" i="14"/>
  <c r="E5" i="14" s="1"/>
  <c r="M23" i="14"/>
  <c r="L17" i="14" s="1"/>
  <c r="D11" i="14"/>
  <c r="D2" i="14"/>
  <c r="E2" i="14" s="1"/>
  <c r="K25" i="14"/>
  <c r="K26" i="14" s="1"/>
  <c r="M25" i="14" s="1"/>
  <c r="K17" i="14" s="1"/>
  <c r="K19" i="12"/>
  <c r="K12" i="12"/>
  <c r="K15" i="12"/>
  <c r="S2" i="14"/>
  <c r="T2" i="14" s="1"/>
  <c r="K4" i="12"/>
  <c r="Q2" i="14"/>
  <c r="K2" i="12"/>
  <c r="K6" i="12"/>
  <c r="K9" i="12"/>
  <c r="T37" i="12"/>
  <c r="G428" i="12" s="1"/>
  <c r="H428" i="12" s="1"/>
  <c r="I428" i="12" s="1"/>
  <c r="T2" i="15"/>
  <c r="U2" i="15" s="1"/>
  <c r="S3" i="15"/>
  <c r="D10" i="15"/>
  <c r="D6" i="15"/>
  <c r="D8" i="15"/>
  <c r="D4" i="15"/>
  <c r="D2" i="15"/>
  <c r="D5" i="15"/>
  <c r="G5" i="15" s="1"/>
  <c r="K24" i="15"/>
  <c r="M22" i="15" s="1"/>
  <c r="C9" i="15"/>
  <c r="C5" i="15"/>
  <c r="C7" i="15"/>
  <c r="C3" i="15"/>
  <c r="K26" i="15"/>
  <c r="M26" i="15" s="1"/>
  <c r="P17" i="15"/>
  <c r="Q2" i="15"/>
  <c r="D9" i="15"/>
  <c r="P27" i="15"/>
  <c r="Q12" i="15"/>
  <c r="H12" i="15"/>
  <c r="M25" i="15"/>
  <c r="K17" i="15" s="1"/>
  <c r="P6" i="15" s="1"/>
  <c r="D10" i="14"/>
  <c r="E10" i="14" s="1"/>
  <c r="D6" i="14"/>
  <c r="D9" i="14"/>
  <c r="E9" i="14" s="1"/>
  <c r="D8" i="14"/>
  <c r="E8" i="14" s="1"/>
  <c r="D7" i="14"/>
  <c r="K24" i="14"/>
  <c r="M22" i="14" s="1"/>
  <c r="C10" i="14"/>
  <c r="S24" i="12"/>
  <c r="AE9" i="12"/>
  <c r="AA18" i="12"/>
  <c r="AG18" i="12"/>
  <c r="Y18" i="12"/>
  <c r="AA4" i="12"/>
  <c r="AG4" i="12"/>
  <c r="Y4" i="12"/>
  <c r="Y5" i="12"/>
  <c r="AG5" i="12"/>
  <c r="AA5" i="12"/>
  <c r="AE17" i="12"/>
  <c r="K440" i="12"/>
  <c r="K438" i="12"/>
  <c r="K436" i="12"/>
  <c r="K434" i="12"/>
  <c r="K432" i="12"/>
  <c r="K430" i="12"/>
  <c r="K428" i="12"/>
  <c r="K426" i="12"/>
  <c r="K424" i="12"/>
  <c r="K422" i="12"/>
  <c r="K420" i="12"/>
  <c r="K418" i="12"/>
  <c r="K416" i="12"/>
  <c r="K414" i="12"/>
  <c r="K439" i="12"/>
  <c r="K437" i="12"/>
  <c r="K435" i="12"/>
  <c r="K433" i="12"/>
  <c r="K431" i="12"/>
  <c r="K429" i="12"/>
  <c r="K427" i="12"/>
  <c r="K425" i="12"/>
  <c r="K423" i="12"/>
  <c r="K421" i="12"/>
  <c r="K419" i="12"/>
  <c r="K417" i="12"/>
  <c r="K415" i="12"/>
  <c r="K413" i="12"/>
  <c r="K411" i="12"/>
  <c r="K410" i="12"/>
  <c r="K407" i="12"/>
  <c r="K406" i="12"/>
  <c r="K403" i="12"/>
  <c r="K401" i="12"/>
  <c r="K399" i="12"/>
  <c r="K397" i="12"/>
  <c r="K395" i="12"/>
  <c r="K393" i="12"/>
  <c r="K391" i="12"/>
  <c r="K389" i="12"/>
  <c r="K387" i="12"/>
  <c r="K385" i="12"/>
  <c r="K383" i="12"/>
  <c r="K381" i="12"/>
  <c r="K379" i="12"/>
  <c r="K377" i="12"/>
  <c r="K375" i="12"/>
  <c r="K373" i="12"/>
  <c r="K371" i="12"/>
  <c r="K369" i="12"/>
  <c r="K367" i="12"/>
  <c r="K365" i="12"/>
  <c r="K363" i="12"/>
  <c r="K408" i="12"/>
  <c r="K362" i="12"/>
  <c r="K360" i="12"/>
  <c r="K358" i="12"/>
  <c r="K356" i="12"/>
  <c r="K354" i="12"/>
  <c r="K352" i="12"/>
  <c r="K350" i="12"/>
  <c r="K348" i="12"/>
  <c r="K346" i="12"/>
  <c r="K344" i="12"/>
  <c r="K342" i="12"/>
  <c r="K340" i="12"/>
  <c r="K338" i="12"/>
  <c r="K336" i="12"/>
  <c r="K334" i="12"/>
  <c r="K332" i="12"/>
  <c r="K330" i="12"/>
  <c r="K328" i="12"/>
  <c r="K326" i="12"/>
  <c r="K409" i="12"/>
  <c r="K396" i="12"/>
  <c r="K388" i="12"/>
  <c r="K372" i="12"/>
  <c r="K366" i="12"/>
  <c r="K412" i="12"/>
  <c r="K400" i="12"/>
  <c r="K392" i="12"/>
  <c r="K384" i="12"/>
  <c r="K380" i="12"/>
  <c r="K374" i="12"/>
  <c r="K364" i="12"/>
  <c r="K394" i="12"/>
  <c r="K361" i="12"/>
  <c r="K353" i="12"/>
  <c r="K345" i="12"/>
  <c r="K337" i="12"/>
  <c r="K329" i="12"/>
  <c r="K320" i="12"/>
  <c r="K318" i="12"/>
  <c r="K316" i="12"/>
  <c r="K314" i="12"/>
  <c r="K312" i="12"/>
  <c r="K310" i="12"/>
  <c r="K308" i="12"/>
  <c r="K306" i="12"/>
  <c r="K304" i="12"/>
  <c r="K302" i="12"/>
  <c r="K300" i="12"/>
  <c r="K298" i="12"/>
  <c r="K296" i="12"/>
  <c r="K294" i="12"/>
  <c r="K292" i="12"/>
  <c r="K290" i="12"/>
  <c r="K288" i="12"/>
  <c r="K286" i="12"/>
  <c r="K284" i="12"/>
  <c r="K282" i="12"/>
  <c r="K280" i="12"/>
  <c r="K278" i="12"/>
  <c r="K276" i="12"/>
  <c r="K274" i="12"/>
  <c r="K272" i="12"/>
  <c r="K270" i="12"/>
  <c r="K268" i="12"/>
  <c r="K266" i="12"/>
  <c r="K264" i="12"/>
  <c r="K262" i="12"/>
  <c r="K260" i="12"/>
  <c r="K258" i="12"/>
  <c r="K256" i="12"/>
  <c r="K254" i="12"/>
  <c r="K252" i="12"/>
  <c r="K250" i="12"/>
  <c r="K248" i="12"/>
  <c r="K246" i="12"/>
  <c r="K244" i="12"/>
  <c r="K242" i="12"/>
  <c r="K240" i="12"/>
  <c r="K405" i="12"/>
  <c r="K404" i="12"/>
  <c r="K402" i="12"/>
  <c r="K386" i="12"/>
  <c r="K376" i="12"/>
  <c r="K370" i="12"/>
  <c r="K357" i="12"/>
  <c r="K349" i="12"/>
  <c r="K341" i="12"/>
  <c r="K333" i="12"/>
  <c r="K319" i="12"/>
  <c r="K317" i="12"/>
  <c r="K315" i="12"/>
  <c r="K313" i="12"/>
  <c r="K311" i="12"/>
  <c r="K309" i="12"/>
  <c r="K307" i="12"/>
  <c r="K305" i="12"/>
  <c r="K303" i="12"/>
  <c r="K301" i="12"/>
  <c r="K299" i="12"/>
  <c r="K297" i="12"/>
  <c r="K295" i="12"/>
  <c r="K293" i="12"/>
  <c r="K291" i="12"/>
  <c r="K289" i="12"/>
  <c r="K287" i="12"/>
  <c r="K285" i="12"/>
  <c r="K283" i="12"/>
  <c r="K281" i="12"/>
  <c r="K279" i="12"/>
  <c r="K277" i="12"/>
  <c r="K275" i="12"/>
  <c r="K273" i="12"/>
  <c r="K271" i="12"/>
  <c r="K269" i="12"/>
  <c r="K267" i="12"/>
  <c r="K265" i="12"/>
  <c r="K263" i="12"/>
  <c r="K261" i="12"/>
  <c r="K259" i="12"/>
  <c r="K257" i="12"/>
  <c r="K255" i="12"/>
  <c r="K253" i="12"/>
  <c r="K251" i="12"/>
  <c r="K249" i="12"/>
  <c r="K247" i="12"/>
  <c r="K245" i="12"/>
  <c r="K243" i="12"/>
  <c r="K241" i="12"/>
  <c r="K239" i="12"/>
  <c r="K382" i="12"/>
  <c r="K351" i="12"/>
  <c r="K335" i="12"/>
  <c r="K323" i="12"/>
  <c r="K347" i="12"/>
  <c r="K331" i="12"/>
  <c r="K324" i="12"/>
  <c r="K321" i="12"/>
  <c r="K378" i="12"/>
  <c r="K343" i="12"/>
  <c r="K237" i="12"/>
  <c r="K235" i="12"/>
  <c r="K233" i="12"/>
  <c r="K231" i="12"/>
  <c r="K229" i="12"/>
  <c r="K227" i="12"/>
  <c r="K225" i="12"/>
  <c r="K223" i="12"/>
  <c r="K221" i="12"/>
  <c r="K398" i="12"/>
  <c r="K368" i="12"/>
  <c r="K339" i="12"/>
  <c r="K390" i="12"/>
  <c r="K359" i="12"/>
  <c r="K236" i="12"/>
  <c r="K232" i="12"/>
  <c r="K228" i="12"/>
  <c r="K224" i="12"/>
  <c r="K327" i="12"/>
  <c r="K322" i="12"/>
  <c r="K238" i="12"/>
  <c r="K222" i="12"/>
  <c r="K218" i="12"/>
  <c r="K217" i="12"/>
  <c r="K214" i="12"/>
  <c r="K213" i="12"/>
  <c r="K210" i="12"/>
  <c r="K209" i="12"/>
  <c r="K206" i="12"/>
  <c r="K205" i="12"/>
  <c r="K202" i="12"/>
  <c r="K201" i="12"/>
  <c r="K198" i="12"/>
  <c r="K197" i="12"/>
  <c r="K194" i="12"/>
  <c r="K193" i="12"/>
  <c r="K190" i="12"/>
  <c r="K189" i="12"/>
  <c r="K186" i="12"/>
  <c r="K185" i="12"/>
  <c r="K182" i="12"/>
  <c r="K181" i="12"/>
  <c r="K178" i="12"/>
  <c r="K177" i="12"/>
  <c r="K174" i="12"/>
  <c r="K173" i="12"/>
  <c r="K170" i="12"/>
  <c r="K169" i="12"/>
  <c r="K166" i="12"/>
  <c r="K165" i="12"/>
  <c r="K162" i="12"/>
  <c r="K161" i="12"/>
  <c r="K158" i="12"/>
  <c r="K157" i="12"/>
  <c r="K154" i="12"/>
  <c r="K153" i="12"/>
  <c r="K150" i="12"/>
  <c r="K149" i="12"/>
  <c r="K355" i="12"/>
  <c r="K230" i="12"/>
  <c r="K215" i="12"/>
  <c r="K208" i="12"/>
  <c r="K199" i="12"/>
  <c r="K192" i="12"/>
  <c r="K183" i="12"/>
  <c r="K176" i="12"/>
  <c r="K167" i="12"/>
  <c r="K160" i="12"/>
  <c r="K151" i="12"/>
  <c r="K147" i="12"/>
  <c r="K144" i="12"/>
  <c r="K143" i="12"/>
  <c r="K140" i="12"/>
  <c r="K139" i="12"/>
  <c r="K136" i="12"/>
  <c r="K135" i="12"/>
  <c r="K132" i="12"/>
  <c r="K131" i="12"/>
  <c r="K128" i="12"/>
  <c r="K127" i="12"/>
  <c r="K124" i="12"/>
  <c r="K123" i="12"/>
  <c r="K120" i="12"/>
  <c r="K119" i="12"/>
  <c r="K118" i="12"/>
  <c r="K116" i="12"/>
  <c r="K114" i="12"/>
  <c r="K112" i="12"/>
  <c r="K110" i="12"/>
  <c r="K108" i="12"/>
  <c r="K106" i="12"/>
  <c r="K104" i="12"/>
  <c r="K102" i="12"/>
  <c r="K100" i="12"/>
  <c r="K98" i="12"/>
  <c r="K96" i="12"/>
  <c r="K94" i="12"/>
  <c r="K92" i="12"/>
  <c r="K90" i="12"/>
  <c r="K88" i="12"/>
  <c r="K86" i="12"/>
  <c r="K84" i="12"/>
  <c r="K82" i="12"/>
  <c r="K80" i="12"/>
  <c r="K78" i="12"/>
  <c r="K76" i="12"/>
  <c r="K74" i="12"/>
  <c r="K72" i="12"/>
  <c r="K70" i="12"/>
  <c r="K68" i="12"/>
  <c r="K66" i="12"/>
  <c r="K64" i="12"/>
  <c r="K62" i="12"/>
  <c r="K60" i="12"/>
  <c r="K58" i="12"/>
  <c r="K56" i="12"/>
  <c r="K54" i="12"/>
  <c r="K52" i="12"/>
  <c r="K50" i="12"/>
  <c r="K48" i="12"/>
  <c r="K46" i="12"/>
  <c r="K44" i="12"/>
  <c r="K42" i="12"/>
  <c r="K41" i="12"/>
  <c r="K39" i="12"/>
  <c r="K37" i="12"/>
  <c r="K35" i="12"/>
  <c r="K33" i="12"/>
  <c r="K31" i="12"/>
  <c r="K28" i="12"/>
  <c r="K24" i="12"/>
  <c r="K22" i="12"/>
  <c r="K18" i="12"/>
  <c r="K11" i="12"/>
  <c r="K8" i="12"/>
  <c r="K3" i="12"/>
  <c r="K216" i="12"/>
  <c r="K207" i="12"/>
  <c r="K200" i="12"/>
  <c r="K191" i="12"/>
  <c r="K184" i="12"/>
  <c r="K175" i="12"/>
  <c r="K168" i="12"/>
  <c r="K159" i="12"/>
  <c r="K152" i="12"/>
  <c r="K146" i="12"/>
  <c r="K145" i="12"/>
  <c r="K142" i="12"/>
  <c r="K141" i="12"/>
  <c r="K138" i="12"/>
  <c r="K137" i="12"/>
  <c r="K134" i="12"/>
  <c r="K133" i="12"/>
  <c r="K130" i="12"/>
  <c r="K129" i="12"/>
  <c r="K126" i="12"/>
  <c r="K125" i="12"/>
  <c r="K122" i="12"/>
  <c r="K121" i="12"/>
  <c r="K117" i="12"/>
  <c r="K115" i="12"/>
  <c r="K113" i="12"/>
  <c r="K111" i="12"/>
  <c r="K109" i="12"/>
  <c r="K107" i="12"/>
  <c r="K105" i="12"/>
  <c r="K103" i="12"/>
  <c r="K101" i="12"/>
  <c r="K99" i="12"/>
  <c r="K97" i="12"/>
  <c r="K95" i="12"/>
  <c r="K93" i="12"/>
  <c r="K91" i="12"/>
  <c r="K89" i="12"/>
  <c r="K87" i="12"/>
  <c r="K85" i="12"/>
  <c r="K83" i="12"/>
  <c r="K81" i="12"/>
  <c r="K79" i="12"/>
  <c r="K77" i="12"/>
  <c r="K75" i="12"/>
  <c r="K73" i="12"/>
  <c r="K71" i="12"/>
  <c r="K69" i="12"/>
  <c r="K67" i="12"/>
  <c r="K65" i="12"/>
  <c r="K63" i="12"/>
  <c r="K61" i="12"/>
  <c r="K59" i="12"/>
  <c r="K57" i="12"/>
  <c r="K55" i="12"/>
  <c r="K53" i="12"/>
  <c r="K51" i="12"/>
  <c r="K49" i="12"/>
  <c r="K47" i="12"/>
  <c r="K45" i="12"/>
  <c r="K43" i="12"/>
  <c r="K40" i="12"/>
  <c r="K38" i="12"/>
  <c r="K36" i="12"/>
  <c r="K34" i="12"/>
  <c r="K32" i="12"/>
  <c r="K30" i="12"/>
  <c r="K26" i="12"/>
  <c r="K23" i="12"/>
  <c r="K20" i="12"/>
  <c r="K16" i="12"/>
  <c r="K13" i="12"/>
  <c r="K163" i="12"/>
  <c r="K179" i="12"/>
  <c r="K195" i="12"/>
  <c r="K211" i="12"/>
  <c r="K325" i="12"/>
  <c r="AG6" i="12"/>
  <c r="Y6" i="12"/>
  <c r="K10" i="12"/>
  <c r="AE11" i="12"/>
  <c r="K14" i="12"/>
  <c r="AG16" i="12"/>
  <c r="Y16" i="12"/>
  <c r="AA16" i="12"/>
  <c r="K21" i="12"/>
  <c r="Z24" i="12"/>
  <c r="AA24" i="12" s="1"/>
  <c r="K155" i="12"/>
  <c r="K171" i="12"/>
  <c r="K187" i="12"/>
  <c r="K203" i="12"/>
  <c r="K219" i="12"/>
  <c r="K234" i="12"/>
  <c r="AA14" i="12"/>
  <c r="AG14" i="12"/>
  <c r="Y14" i="12"/>
  <c r="T24" i="12"/>
  <c r="Z30" i="12" s="1"/>
  <c r="AA30" i="12" s="1"/>
  <c r="K25" i="12"/>
  <c r="AE3" i="12"/>
  <c r="K5" i="12"/>
  <c r="AG13" i="12"/>
  <c r="Y13" i="12"/>
  <c r="AA13" i="12"/>
  <c r="K17" i="12"/>
  <c r="AG20" i="12"/>
  <c r="Y20" i="12"/>
  <c r="AA20" i="12"/>
  <c r="K27" i="12"/>
  <c r="K148" i="12"/>
  <c r="K156" i="12"/>
  <c r="K164" i="12"/>
  <c r="K172" i="12"/>
  <c r="K180" i="12"/>
  <c r="K188" i="12"/>
  <c r="K196" i="12"/>
  <c r="K204" i="12"/>
  <c r="K212" i="12"/>
  <c r="K220" i="12"/>
  <c r="K226" i="12"/>
  <c r="J412" i="12"/>
  <c r="J410" i="12"/>
  <c r="J408" i="12"/>
  <c r="J406" i="12"/>
  <c r="J404" i="12"/>
  <c r="J439" i="12"/>
  <c r="J437" i="12"/>
  <c r="J435" i="12"/>
  <c r="J433" i="12"/>
  <c r="J431" i="12"/>
  <c r="J429" i="12"/>
  <c r="J427" i="12"/>
  <c r="J425" i="12"/>
  <c r="J423" i="12"/>
  <c r="J421" i="12"/>
  <c r="J419" i="12"/>
  <c r="J417" i="12"/>
  <c r="J415" i="12"/>
  <c r="J413" i="12"/>
  <c r="J403" i="12"/>
  <c r="J402" i="12"/>
  <c r="J399" i="12"/>
  <c r="J398" i="12"/>
  <c r="J395" i="12"/>
  <c r="J394" i="12"/>
  <c r="J391" i="12"/>
  <c r="J390" i="12"/>
  <c r="J387" i="12"/>
  <c r="J386" i="12"/>
  <c r="J383" i="12"/>
  <c r="J382" i="12"/>
  <c r="J379" i="12"/>
  <c r="J378" i="12"/>
  <c r="J375" i="12"/>
  <c r="J374" i="12"/>
  <c r="J371" i="12"/>
  <c r="J370" i="12"/>
  <c r="J367" i="12"/>
  <c r="J366" i="12"/>
  <c r="J363" i="12"/>
  <c r="J411" i="12"/>
  <c r="J405" i="12"/>
  <c r="J401" i="12"/>
  <c r="J400" i="12"/>
  <c r="J397" i="12"/>
  <c r="J396" i="12"/>
  <c r="J393" i="12"/>
  <c r="J392" i="12"/>
  <c r="J389" i="12"/>
  <c r="J388" i="12"/>
  <c r="J385" i="12"/>
  <c r="J384" i="12"/>
  <c r="J381" i="12"/>
  <c r="J440" i="12"/>
  <c r="J432" i="12"/>
  <c r="J424" i="12"/>
  <c r="J416" i="12"/>
  <c r="J377" i="12"/>
  <c r="J368" i="12"/>
  <c r="J362" i="12"/>
  <c r="J361" i="12"/>
  <c r="J358" i="12"/>
  <c r="J357" i="12"/>
  <c r="J354" i="12"/>
  <c r="J353" i="12"/>
  <c r="J350" i="12"/>
  <c r="J349" i="12"/>
  <c r="J346" i="12"/>
  <c r="J345" i="12"/>
  <c r="J342" i="12"/>
  <c r="J341" i="12"/>
  <c r="J338" i="12"/>
  <c r="J337" i="12"/>
  <c r="J334" i="12"/>
  <c r="J333" i="12"/>
  <c r="J330" i="12"/>
  <c r="J329" i="12"/>
  <c r="J326" i="12"/>
  <c r="J436" i="12"/>
  <c r="J428" i="12"/>
  <c r="J420" i="12"/>
  <c r="J409" i="12"/>
  <c r="J376" i="12"/>
  <c r="J369" i="12"/>
  <c r="J360" i="12"/>
  <c r="J359" i="12"/>
  <c r="J356" i="12"/>
  <c r="J355" i="12"/>
  <c r="J352" i="12"/>
  <c r="J351" i="12"/>
  <c r="J348" i="12"/>
  <c r="J347" i="12"/>
  <c r="J344" i="12"/>
  <c r="J343" i="12"/>
  <c r="J340" i="12"/>
  <c r="J339" i="12"/>
  <c r="J336" i="12"/>
  <c r="J335" i="12"/>
  <c r="J332" i="12"/>
  <c r="J331" i="12"/>
  <c r="J328" i="12"/>
  <c r="J327" i="12"/>
  <c r="J325" i="12"/>
  <c r="J323" i="12"/>
  <c r="J321" i="12"/>
  <c r="J434" i="12"/>
  <c r="J418" i="12"/>
  <c r="J372" i="12"/>
  <c r="J322" i="12"/>
  <c r="J426" i="12"/>
  <c r="J373" i="12"/>
  <c r="J324" i="12"/>
  <c r="J414" i="12"/>
  <c r="J422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365" i="12"/>
  <c r="J380" i="12"/>
  <c r="J219" i="12"/>
  <c r="J217" i="12"/>
  <c r="J215" i="12"/>
  <c r="J213" i="12"/>
  <c r="J211" i="12"/>
  <c r="J209" i="12"/>
  <c r="J207" i="12"/>
  <c r="J205" i="12"/>
  <c r="J203" i="12"/>
  <c r="J201" i="12"/>
  <c r="J199" i="12"/>
  <c r="J197" i="12"/>
  <c r="J195" i="12"/>
  <c r="J193" i="12"/>
  <c r="J191" i="12"/>
  <c r="J189" i="12"/>
  <c r="J187" i="12"/>
  <c r="J185" i="12"/>
  <c r="J183" i="12"/>
  <c r="J181" i="12"/>
  <c r="J179" i="12"/>
  <c r="J177" i="12"/>
  <c r="J175" i="12"/>
  <c r="J173" i="12"/>
  <c r="J171" i="12"/>
  <c r="J169" i="12"/>
  <c r="J167" i="12"/>
  <c r="J165" i="12"/>
  <c r="J163" i="12"/>
  <c r="J161" i="12"/>
  <c r="J159" i="12"/>
  <c r="J157" i="12"/>
  <c r="J155" i="12"/>
  <c r="J153" i="12"/>
  <c r="J151" i="12"/>
  <c r="J149" i="12"/>
  <c r="J438" i="12"/>
  <c r="J364" i="12"/>
  <c r="J234" i="12"/>
  <c r="J233" i="12"/>
  <c r="J228" i="12"/>
  <c r="J227" i="12"/>
  <c r="J147" i="12"/>
  <c r="J145" i="12"/>
  <c r="J143" i="12"/>
  <c r="J141" i="12"/>
  <c r="J139" i="12"/>
  <c r="J137" i="12"/>
  <c r="J135" i="12"/>
  <c r="J133" i="12"/>
  <c r="J131" i="12"/>
  <c r="J129" i="12"/>
  <c r="J127" i="12"/>
  <c r="J125" i="12"/>
  <c r="J123" i="12"/>
  <c r="J121" i="12"/>
  <c r="J119" i="12"/>
  <c r="J156" i="12"/>
  <c r="J162" i="12"/>
  <c r="J172" i="12"/>
  <c r="J178" i="12"/>
  <c r="J188" i="12"/>
  <c r="J194" i="12"/>
  <c r="J204" i="12"/>
  <c r="J210" i="12"/>
  <c r="J220" i="12"/>
  <c r="J221" i="12"/>
  <c r="J225" i="12"/>
  <c r="J235" i="12"/>
  <c r="J238" i="12"/>
  <c r="J240" i="12"/>
  <c r="J407" i="12"/>
  <c r="AG29" i="12"/>
  <c r="AG25" i="12"/>
  <c r="G430" i="12" l="1"/>
  <c r="H430" i="12" s="1"/>
  <c r="I430" i="12" s="1"/>
  <c r="G421" i="12"/>
  <c r="H421" i="12" s="1"/>
  <c r="I421" i="12" s="1"/>
  <c r="G176" i="12"/>
  <c r="H176" i="12" s="1"/>
  <c r="I176" i="12" s="1"/>
  <c r="AD8" i="12"/>
  <c r="AB8" i="12" s="1"/>
  <c r="G222" i="12"/>
  <c r="H222" i="12" s="1"/>
  <c r="I222" i="12" s="1"/>
  <c r="G128" i="12"/>
  <c r="H128" i="12" s="1"/>
  <c r="I128" i="12" s="1"/>
  <c r="G184" i="12"/>
  <c r="H184" i="12" s="1"/>
  <c r="I184" i="12" s="1"/>
  <c r="G207" i="12"/>
  <c r="H207" i="12" s="1"/>
  <c r="I207" i="12" s="1"/>
  <c r="G203" i="12"/>
  <c r="H203" i="12" s="1"/>
  <c r="I203" i="12" s="1"/>
  <c r="G63" i="12"/>
  <c r="H63" i="12" s="1"/>
  <c r="I63" i="12" s="1"/>
  <c r="G68" i="12"/>
  <c r="H68" i="12" s="1"/>
  <c r="I68" i="12" s="1"/>
  <c r="G244" i="12"/>
  <c r="H244" i="12" s="1"/>
  <c r="I244" i="12" s="1"/>
  <c r="G137" i="12"/>
  <c r="H137" i="12" s="1"/>
  <c r="I137" i="12" s="1"/>
  <c r="G73" i="12"/>
  <c r="H73" i="12" s="1"/>
  <c r="I73" i="12" s="1"/>
  <c r="G78" i="12"/>
  <c r="H78" i="12" s="1"/>
  <c r="I78" i="12" s="1"/>
  <c r="G284" i="12"/>
  <c r="H284" i="12" s="1"/>
  <c r="I284" i="12" s="1"/>
  <c r="G196" i="12"/>
  <c r="H196" i="12" s="1"/>
  <c r="I196" i="12" s="1"/>
  <c r="G32" i="12"/>
  <c r="H32" i="12" s="1"/>
  <c r="I32" i="12" s="1"/>
  <c r="G95" i="12"/>
  <c r="H95" i="12" s="1"/>
  <c r="I95" i="12" s="1"/>
  <c r="G37" i="12"/>
  <c r="H37" i="12" s="1"/>
  <c r="E37" i="12" s="1"/>
  <c r="G100" i="12"/>
  <c r="H100" i="12" s="1"/>
  <c r="I100" i="12" s="1"/>
  <c r="G231" i="12"/>
  <c r="H231" i="12" s="1"/>
  <c r="I231" i="12" s="1"/>
  <c r="G390" i="12"/>
  <c r="H390" i="12" s="1"/>
  <c r="I390" i="12" s="1"/>
  <c r="G220" i="12"/>
  <c r="H220" i="12" s="1"/>
  <c r="E220" i="12" s="1"/>
  <c r="G156" i="12"/>
  <c r="H156" i="12" s="1"/>
  <c r="I156" i="12" s="1"/>
  <c r="G241" i="12"/>
  <c r="H241" i="12" s="1"/>
  <c r="I241" i="12" s="1"/>
  <c r="G257" i="12"/>
  <c r="H257" i="12" s="1"/>
  <c r="I257" i="12" s="1"/>
  <c r="G265" i="12"/>
  <c r="H265" i="12" s="1"/>
  <c r="E265" i="12" s="1"/>
  <c r="G273" i="12"/>
  <c r="H273" i="12" s="1"/>
  <c r="I273" i="12" s="1"/>
  <c r="G277" i="12"/>
  <c r="H277" i="12" s="1"/>
  <c r="E277" i="12" s="1"/>
  <c r="G281" i="12"/>
  <c r="H281" i="12" s="1"/>
  <c r="E281" i="12" s="1"/>
  <c r="G289" i="12"/>
  <c r="H289" i="12" s="1"/>
  <c r="E289" i="12" s="1"/>
  <c r="G293" i="12"/>
  <c r="H293" i="12" s="1"/>
  <c r="E293" i="12" s="1"/>
  <c r="G305" i="12"/>
  <c r="H305" i="12" s="1"/>
  <c r="I305" i="12" s="1"/>
  <c r="G313" i="12"/>
  <c r="H313" i="12" s="1"/>
  <c r="I313" i="12" s="1"/>
  <c r="G422" i="12"/>
  <c r="H422" i="12" s="1"/>
  <c r="E422" i="12" s="1"/>
  <c r="G426" i="12"/>
  <c r="H426" i="12" s="1"/>
  <c r="I426" i="12" s="1"/>
  <c r="G434" i="12"/>
  <c r="H434" i="12" s="1"/>
  <c r="I434" i="12" s="1"/>
  <c r="G409" i="12"/>
  <c r="H409" i="12" s="1"/>
  <c r="E409" i="12" s="1"/>
  <c r="G326" i="12"/>
  <c r="H326" i="12" s="1"/>
  <c r="E326" i="12" s="1"/>
  <c r="G358" i="12"/>
  <c r="H358" i="12" s="1"/>
  <c r="E358" i="12" s="1"/>
  <c r="G440" i="12"/>
  <c r="H440" i="12" s="1"/>
  <c r="I440" i="12" s="1"/>
  <c r="G367" i="12"/>
  <c r="H367" i="12" s="1"/>
  <c r="I367" i="12" s="1"/>
  <c r="G415" i="12"/>
  <c r="H415" i="12" s="1"/>
  <c r="E415" i="12" s="1"/>
  <c r="G423" i="12"/>
  <c r="H423" i="12" s="1"/>
  <c r="I423" i="12" s="1"/>
  <c r="G439" i="12"/>
  <c r="H439" i="12" s="1"/>
  <c r="E439" i="12" s="1"/>
  <c r="AD15" i="12"/>
  <c r="AB15" i="12" s="1"/>
  <c r="AD7" i="12"/>
  <c r="AB7" i="12" s="1"/>
  <c r="AC7" i="12" s="1"/>
  <c r="G166" i="12"/>
  <c r="H166" i="12" s="1"/>
  <c r="I166" i="12" s="1"/>
  <c r="G188" i="12"/>
  <c r="H188" i="12" s="1"/>
  <c r="I188" i="12" s="1"/>
  <c r="G40" i="12"/>
  <c r="H40" i="12" s="1"/>
  <c r="I40" i="12" s="1"/>
  <c r="G105" i="12"/>
  <c r="H105" i="12" s="1"/>
  <c r="I105" i="12" s="1"/>
  <c r="G46" i="12"/>
  <c r="H46" i="12" s="1"/>
  <c r="I46" i="12" s="1"/>
  <c r="G110" i="12"/>
  <c r="H110" i="12" s="1"/>
  <c r="I110" i="12" s="1"/>
  <c r="G247" i="12"/>
  <c r="H247" i="12" s="1"/>
  <c r="I247" i="12" s="1"/>
  <c r="G356" i="12"/>
  <c r="H356" i="12" s="1"/>
  <c r="I356" i="12" s="1"/>
  <c r="AD21" i="12"/>
  <c r="AB21" i="12" s="1"/>
  <c r="AD17" i="12"/>
  <c r="AB17" i="12" s="1"/>
  <c r="AC17" i="12" s="1"/>
  <c r="G5" i="12"/>
  <c r="H5" i="12" s="1"/>
  <c r="I5" i="12" s="1"/>
  <c r="G7" i="12"/>
  <c r="H7" i="12" s="1"/>
  <c r="E7" i="12" s="1"/>
  <c r="G4" i="12"/>
  <c r="H4" i="12" s="1"/>
  <c r="E4" i="12" s="1"/>
  <c r="G10" i="12"/>
  <c r="H10" i="12" s="1"/>
  <c r="I10" i="12" s="1"/>
  <c r="G163" i="12"/>
  <c r="H163" i="12" s="1"/>
  <c r="I163" i="12" s="1"/>
  <c r="G47" i="12"/>
  <c r="H47" i="12" s="1"/>
  <c r="I47" i="12" s="1"/>
  <c r="G79" i="12"/>
  <c r="H79" i="12" s="1"/>
  <c r="I79" i="12" s="1"/>
  <c r="G111" i="12"/>
  <c r="H111" i="12" s="1"/>
  <c r="I111" i="12" s="1"/>
  <c r="G11" i="12"/>
  <c r="H11" i="12" s="1"/>
  <c r="I11" i="12" s="1"/>
  <c r="G52" i="12"/>
  <c r="H52" i="12" s="1"/>
  <c r="I52" i="12" s="1"/>
  <c r="G84" i="12"/>
  <c r="H84" i="12" s="1"/>
  <c r="I84" i="12" s="1"/>
  <c r="G116" i="12"/>
  <c r="H116" i="12" s="1"/>
  <c r="I116" i="12" s="1"/>
  <c r="G218" i="12"/>
  <c r="H218" i="12" s="1"/>
  <c r="I218" i="12" s="1"/>
  <c r="G271" i="12"/>
  <c r="H271" i="12" s="1"/>
  <c r="I271" i="12" s="1"/>
  <c r="G308" i="12"/>
  <c r="H308" i="12" s="1"/>
  <c r="I308" i="12" s="1"/>
  <c r="G384" i="12"/>
  <c r="H384" i="12" s="1"/>
  <c r="I384" i="12" s="1"/>
  <c r="G240" i="12"/>
  <c r="H240" i="12" s="1"/>
  <c r="I240" i="12" s="1"/>
  <c r="G221" i="12"/>
  <c r="H221" i="12" s="1"/>
  <c r="I221" i="12" s="1"/>
  <c r="G123" i="12"/>
  <c r="H123" i="12" s="1"/>
  <c r="I123" i="12" s="1"/>
  <c r="G139" i="12"/>
  <c r="H139" i="12" s="1"/>
  <c r="I139" i="12" s="1"/>
  <c r="G151" i="12"/>
  <c r="H151" i="12" s="1"/>
  <c r="I151" i="12" s="1"/>
  <c r="G191" i="12"/>
  <c r="H191" i="12" s="1"/>
  <c r="I191" i="12" s="1"/>
  <c r="G215" i="12"/>
  <c r="H215" i="12" s="1"/>
  <c r="E215" i="12" s="1"/>
  <c r="G365" i="12"/>
  <c r="H365" i="12" s="1"/>
  <c r="I365" i="12" s="1"/>
  <c r="G248" i="12"/>
  <c r="H248" i="12" s="1"/>
  <c r="I248" i="12" s="1"/>
  <c r="G256" i="12"/>
  <c r="H256" i="12" s="1"/>
  <c r="I256" i="12" s="1"/>
  <c r="G264" i="12"/>
  <c r="H264" i="12" s="1"/>
  <c r="E264" i="12" s="1"/>
  <c r="G288" i="12"/>
  <c r="H288" i="12" s="1"/>
  <c r="I288" i="12" s="1"/>
  <c r="G312" i="12"/>
  <c r="H312" i="12" s="1"/>
  <c r="I312" i="12" s="1"/>
  <c r="G320" i="12"/>
  <c r="H320" i="12" s="1"/>
  <c r="I320" i="12" s="1"/>
  <c r="G373" i="12"/>
  <c r="H373" i="12" s="1"/>
  <c r="I373" i="12" s="1"/>
  <c r="G376" i="12"/>
  <c r="H376" i="12" s="1"/>
  <c r="I376" i="12" s="1"/>
  <c r="G333" i="12"/>
  <c r="H333" i="12" s="1"/>
  <c r="E333" i="12" s="1"/>
  <c r="G349" i="12"/>
  <c r="H349" i="12" s="1"/>
  <c r="I349" i="12" s="1"/>
  <c r="G432" i="12"/>
  <c r="H432" i="12" s="1"/>
  <c r="I432" i="12" s="1"/>
  <c r="G374" i="12"/>
  <c r="H374" i="12" s="1"/>
  <c r="I374" i="12" s="1"/>
  <c r="G146" i="12"/>
  <c r="H146" i="12" s="1"/>
  <c r="E146" i="12" s="1"/>
  <c r="G121" i="12"/>
  <c r="H121" i="12" s="1"/>
  <c r="I121" i="12" s="1"/>
  <c r="G134" i="12"/>
  <c r="H134" i="12" s="1"/>
  <c r="I134" i="12" s="1"/>
  <c r="G57" i="12"/>
  <c r="H57" i="12" s="1"/>
  <c r="I57" i="12" s="1"/>
  <c r="G89" i="12"/>
  <c r="H89" i="12" s="1"/>
  <c r="I89" i="12" s="1"/>
  <c r="G160" i="12"/>
  <c r="H160" i="12" s="1"/>
  <c r="I160" i="12" s="1"/>
  <c r="G31" i="12"/>
  <c r="H31" i="12" s="1"/>
  <c r="I31" i="12" s="1"/>
  <c r="G62" i="12"/>
  <c r="H62" i="12" s="1"/>
  <c r="I62" i="12" s="1"/>
  <c r="G94" i="12"/>
  <c r="H94" i="12" s="1"/>
  <c r="E94" i="12" s="1"/>
  <c r="F94" i="12" s="1"/>
  <c r="Q94" i="12" s="1"/>
  <c r="G159" i="12"/>
  <c r="H159" i="12" s="1"/>
  <c r="E159" i="12" s="1"/>
  <c r="G236" i="12"/>
  <c r="H236" i="12" s="1"/>
  <c r="I236" i="12" s="1"/>
  <c r="G311" i="12"/>
  <c r="H311" i="12" s="1"/>
  <c r="I311" i="12" s="1"/>
  <c r="G357" i="12"/>
  <c r="H357" i="12" s="1"/>
  <c r="I357" i="12" s="1"/>
  <c r="G393" i="12"/>
  <c r="H393" i="12" s="1"/>
  <c r="I393" i="12" s="1"/>
  <c r="G5" i="14"/>
  <c r="G235" i="12"/>
  <c r="H235" i="12" s="1"/>
  <c r="E235" i="12" s="1"/>
  <c r="G178" i="12"/>
  <c r="H178" i="12" s="1"/>
  <c r="I178" i="12" s="1"/>
  <c r="G119" i="12"/>
  <c r="H119" i="12" s="1"/>
  <c r="E119" i="12" s="1"/>
  <c r="G127" i="12"/>
  <c r="H127" i="12" s="1"/>
  <c r="I127" i="12" s="1"/>
  <c r="G135" i="12"/>
  <c r="H135" i="12" s="1"/>
  <c r="I135" i="12" s="1"/>
  <c r="G143" i="12"/>
  <c r="H143" i="12" s="1"/>
  <c r="E143" i="12" s="1"/>
  <c r="G438" i="12"/>
  <c r="H438" i="12" s="1"/>
  <c r="I438" i="12" s="1"/>
  <c r="G155" i="12"/>
  <c r="H155" i="12" s="1"/>
  <c r="I155" i="12" s="1"/>
  <c r="G171" i="12"/>
  <c r="H171" i="12" s="1"/>
  <c r="E171" i="12" s="1"/>
  <c r="G179" i="12"/>
  <c r="H179" i="12" s="1"/>
  <c r="I179" i="12" s="1"/>
  <c r="G187" i="12"/>
  <c r="H187" i="12" s="1"/>
  <c r="E187" i="12" s="1"/>
  <c r="G195" i="12"/>
  <c r="H195" i="12" s="1"/>
  <c r="I195" i="12" s="1"/>
  <c r="G211" i="12"/>
  <c r="H211" i="12" s="1"/>
  <c r="I211" i="12" s="1"/>
  <c r="G219" i="12"/>
  <c r="H219" i="12" s="1"/>
  <c r="I219" i="12" s="1"/>
  <c r="G242" i="12"/>
  <c r="H242" i="12" s="1"/>
  <c r="I242" i="12" s="1"/>
  <c r="G246" i="12"/>
  <c r="H246" i="12" s="1"/>
  <c r="I246" i="12" s="1"/>
  <c r="G250" i="12"/>
  <c r="H250" i="12" s="1"/>
  <c r="E250" i="12" s="1"/>
  <c r="G258" i="12"/>
  <c r="H258" i="12" s="1"/>
  <c r="E258" i="12" s="1"/>
  <c r="G262" i="12"/>
  <c r="H262" i="12" s="1"/>
  <c r="E262" i="12" s="1"/>
  <c r="G266" i="12"/>
  <c r="H266" i="12" s="1"/>
  <c r="I266" i="12" s="1"/>
  <c r="G274" i="12"/>
  <c r="H274" i="12" s="1"/>
  <c r="I274" i="12" s="1"/>
  <c r="G278" i="12"/>
  <c r="H278" i="12" s="1"/>
  <c r="E278" i="12" s="1"/>
  <c r="G282" i="12"/>
  <c r="H282" i="12" s="1"/>
  <c r="I282" i="12" s="1"/>
  <c r="G290" i="12"/>
  <c r="H290" i="12" s="1"/>
  <c r="I290" i="12" s="1"/>
  <c r="G294" i="12"/>
  <c r="H294" i="12" s="1"/>
  <c r="E294" i="12" s="1"/>
  <c r="G298" i="12"/>
  <c r="H298" i="12" s="1"/>
  <c r="I298" i="12" s="1"/>
  <c r="G306" i="12"/>
  <c r="H306" i="12" s="1"/>
  <c r="E306" i="12" s="1"/>
  <c r="G310" i="12"/>
  <c r="H310" i="12" s="1"/>
  <c r="I310" i="12" s="1"/>
  <c r="G314" i="12"/>
  <c r="H314" i="12" s="1"/>
  <c r="I314" i="12" s="1"/>
  <c r="G318" i="12"/>
  <c r="H318" i="12" s="1"/>
  <c r="I318" i="12" s="1"/>
  <c r="G414" i="12"/>
  <c r="H414" i="12" s="1"/>
  <c r="I414" i="12" s="1"/>
  <c r="G322" i="12"/>
  <c r="H322" i="12" s="1"/>
  <c r="I322" i="12" s="1"/>
  <c r="G328" i="12"/>
  <c r="H328" i="12" s="1"/>
  <c r="E328" i="12" s="1"/>
  <c r="AD19" i="12"/>
  <c r="AB19" i="12" s="1"/>
  <c r="AD3" i="12"/>
  <c r="AB3" i="12" s="1"/>
  <c r="AC3" i="12" s="1"/>
  <c r="AD11" i="12"/>
  <c r="AB11" i="12" s="1"/>
  <c r="G27" i="12"/>
  <c r="H27" i="12" s="1"/>
  <c r="E27" i="12" s="1"/>
  <c r="G174" i="12"/>
  <c r="H174" i="12" s="1"/>
  <c r="I174" i="12" s="1"/>
  <c r="G6" i="12"/>
  <c r="H6" i="12" s="1"/>
  <c r="I6" i="12" s="1"/>
  <c r="G140" i="12"/>
  <c r="H140" i="12" s="1"/>
  <c r="I140" i="12" s="1"/>
  <c r="G14" i="12"/>
  <c r="H14" i="12" s="1"/>
  <c r="I14" i="12" s="1"/>
  <c r="G12" i="12"/>
  <c r="H12" i="12" s="1"/>
  <c r="I12" i="12" s="1"/>
  <c r="G13" i="12"/>
  <c r="H13" i="12" s="1"/>
  <c r="I13" i="12" s="1"/>
  <c r="G34" i="12"/>
  <c r="H34" i="12" s="1"/>
  <c r="I34" i="12" s="1"/>
  <c r="G49" i="12"/>
  <c r="H49" i="12" s="1"/>
  <c r="I49" i="12" s="1"/>
  <c r="G65" i="12"/>
  <c r="H65" i="12" s="1"/>
  <c r="I65" i="12" s="1"/>
  <c r="G81" i="12"/>
  <c r="H81" i="12" s="1"/>
  <c r="I81" i="12" s="1"/>
  <c r="G97" i="12"/>
  <c r="H97" i="12" s="1"/>
  <c r="I97" i="12" s="1"/>
  <c r="G113" i="12"/>
  <c r="H113" i="12" s="1"/>
  <c r="I113" i="12" s="1"/>
  <c r="G183" i="12"/>
  <c r="H183" i="12" s="1"/>
  <c r="E183" i="12" s="1"/>
  <c r="G18" i="12"/>
  <c r="H18" i="12" s="1"/>
  <c r="E18" i="12" s="1"/>
  <c r="G39" i="12"/>
  <c r="H39" i="12" s="1"/>
  <c r="I39" i="12" s="1"/>
  <c r="G54" i="12"/>
  <c r="H54" i="12" s="1"/>
  <c r="I54" i="12" s="1"/>
  <c r="G70" i="12"/>
  <c r="H70" i="12" s="1"/>
  <c r="I70" i="12" s="1"/>
  <c r="G86" i="12"/>
  <c r="H86" i="12" s="1"/>
  <c r="I86" i="12" s="1"/>
  <c r="G102" i="12"/>
  <c r="H102" i="12" s="1"/>
  <c r="I102" i="12" s="1"/>
  <c r="G118" i="12"/>
  <c r="H118" i="12" s="1"/>
  <c r="I118" i="12" s="1"/>
  <c r="G186" i="12"/>
  <c r="H186" i="12" s="1"/>
  <c r="E186" i="12" s="1"/>
  <c r="G224" i="12"/>
  <c r="H224" i="12" s="1"/>
  <c r="I224" i="12" s="1"/>
  <c r="G233" i="12"/>
  <c r="H233" i="12" s="1"/>
  <c r="E233" i="12" s="1"/>
  <c r="G279" i="12"/>
  <c r="H279" i="12" s="1"/>
  <c r="I279" i="12" s="1"/>
  <c r="G252" i="12"/>
  <c r="H252" i="12" s="1"/>
  <c r="I252" i="12" s="1"/>
  <c r="G316" i="12"/>
  <c r="H316" i="12" s="1"/>
  <c r="I316" i="12" s="1"/>
  <c r="G408" i="12"/>
  <c r="H408" i="12" s="1"/>
  <c r="I408" i="12" s="1"/>
  <c r="G400" i="12"/>
  <c r="H400" i="12" s="1"/>
  <c r="I400" i="12" s="1"/>
  <c r="G429" i="12"/>
  <c r="H429" i="12" s="1"/>
  <c r="I429" i="12" s="1"/>
  <c r="G172" i="12"/>
  <c r="H172" i="12" s="1"/>
  <c r="I172" i="12" s="1"/>
  <c r="G129" i="12"/>
  <c r="H129" i="12" s="1"/>
  <c r="I129" i="12" s="1"/>
  <c r="G145" i="12"/>
  <c r="H145" i="12" s="1"/>
  <c r="E145" i="12" s="1"/>
  <c r="G165" i="12"/>
  <c r="H165" i="12" s="1"/>
  <c r="E165" i="12" s="1"/>
  <c r="G181" i="12"/>
  <c r="H181" i="12" s="1"/>
  <c r="E181" i="12" s="1"/>
  <c r="G189" i="12"/>
  <c r="G205" i="12"/>
  <c r="H205" i="12" s="1"/>
  <c r="I205" i="12" s="1"/>
  <c r="G243" i="12"/>
  <c r="H243" i="12" s="1"/>
  <c r="I243" i="12" s="1"/>
  <c r="G251" i="12"/>
  <c r="H251" i="12" s="1"/>
  <c r="I251" i="12" s="1"/>
  <c r="G259" i="12"/>
  <c r="H259" i="12" s="1"/>
  <c r="I259" i="12" s="1"/>
  <c r="G267" i="12"/>
  <c r="H267" i="12" s="1"/>
  <c r="E267" i="12" s="1"/>
  <c r="G275" i="12"/>
  <c r="H275" i="12" s="1"/>
  <c r="I275" i="12" s="1"/>
  <c r="G283" i="12"/>
  <c r="H283" i="12" s="1"/>
  <c r="E283" i="12" s="1"/>
  <c r="G291" i="12"/>
  <c r="H291" i="12" s="1"/>
  <c r="I291" i="12" s="1"/>
  <c r="G299" i="12"/>
  <c r="H299" i="12" s="1"/>
  <c r="I299" i="12" s="1"/>
  <c r="G307" i="12"/>
  <c r="H307" i="12" s="1"/>
  <c r="I307" i="12" s="1"/>
  <c r="G315" i="12"/>
  <c r="H315" i="12" s="1"/>
  <c r="I315" i="12" s="1"/>
  <c r="G372" i="12"/>
  <c r="H372" i="12" s="1"/>
  <c r="I372" i="12" s="1"/>
  <c r="G339" i="12"/>
  <c r="H339" i="12" s="1"/>
  <c r="E339" i="12" s="1"/>
  <c r="G355" i="12"/>
  <c r="H355" i="12" s="1"/>
  <c r="E355" i="12" s="1"/>
  <c r="G330" i="12"/>
  <c r="H330" i="12" s="1"/>
  <c r="E330" i="12" s="1"/>
  <c r="G338" i="12"/>
  <c r="H338" i="12" s="1"/>
  <c r="I338" i="12" s="1"/>
  <c r="G346" i="12"/>
  <c r="H346" i="12" s="1"/>
  <c r="I346" i="12" s="1"/>
  <c r="G354" i="12"/>
  <c r="H354" i="12" s="1"/>
  <c r="I354" i="12" s="1"/>
  <c r="G362" i="12"/>
  <c r="H362" i="12" s="1"/>
  <c r="I362" i="12" s="1"/>
  <c r="G424" i="12"/>
  <c r="H424" i="12" s="1"/>
  <c r="I424" i="12" s="1"/>
  <c r="G392" i="12"/>
  <c r="H392" i="12" s="1"/>
  <c r="E392" i="12" s="1"/>
  <c r="G363" i="12"/>
  <c r="H363" i="12" s="1"/>
  <c r="I363" i="12" s="1"/>
  <c r="G371" i="12"/>
  <c r="H371" i="12" s="1"/>
  <c r="E371" i="12" s="1"/>
  <c r="G379" i="12"/>
  <c r="H379" i="12" s="1"/>
  <c r="I379" i="12" s="1"/>
  <c r="G387" i="12"/>
  <c r="H387" i="12" s="1"/>
  <c r="I387" i="12" s="1"/>
  <c r="G403" i="12"/>
  <c r="H403" i="12" s="1"/>
  <c r="I403" i="12" s="1"/>
  <c r="G419" i="12"/>
  <c r="H419" i="12" s="1"/>
  <c r="I419" i="12" s="1"/>
  <c r="G427" i="12"/>
  <c r="H427" i="12" s="1"/>
  <c r="I427" i="12" s="1"/>
  <c r="G435" i="12"/>
  <c r="H435" i="12" s="1"/>
  <c r="E435" i="12" s="1"/>
  <c r="G406" i="12"/>
  <c r="H406" i="12" s="1"/>
  <c r="E406" i="12" s="1"/>
  <c r="AD12" i="12"/>
  <c r="AB12" i="12" s="1"/>
  <c r="G138" i="12"/>
  <c r="H138" i="12" s="1"/>
  <c r="E138" i="12" s="1"/>
  <c r="G198" i="12"/>
  <c r="H198" i="12" s="1"/>
  <c r="I198" i="12" s="1"/>
  <c r="G29" i="12"/>
  <c r="H29" i="12" s="1"/>
  <c r="I29" i="12" s="1"/>
  <c r="G180" i="12"/>
  <c r="H180" i="12" s="1"/>
  <c r="I180" i="12" s="1"/>
  <c r="G131" i="12"/>
  <c r="H131" i="12" s="1"/>
  <c r="I131" i="12" s="1"/>
  <c r="G120" i="12"/>
  <c r="H120" i="12" s="1"/>
  <c r="E120" i="12" s="1"/>
  <c r="G23" i="12"/>
  <c r="H23" i="12" s="1"/>
  <c r="I23" i="12" s="1"/>
  <c r="G38" i="12"/>
  <c r="H38" i="12" s="1"/>
  <c r="I38" i="12" s="1"/>
  <c r="G55" i="12"/>
  <c r="H55" i="12" s="1"/>
  <c r="I55" i="12" s="1"/>
  <c r="G71" i="12"/>
  <c r="H71" i="12" s="1"/>
  <c r="I71" i="12" s="1"/>
  <c r="G87" i="12"/>
  <c r="H87" i="12" s="1"/>
  <c r="I87" i="12" s="1"/>
  <c r="G103" i="12"/>
  <c r="H103" i="12" s="1"/>
  <c r="I103" i="12" s="1"/>
  <c r="G157" i="12"/>
  <c r="H157" i="12" s="1"/>
  <c r="I157" i="12" s="1"/>
  <c r="G210" i="12"/>
  <c r="H210" i="12" s="1"/>
  <c r="I210" i="12" s="1"/>
  <c r="G28" i="12"/>
  <c r="H28" i="12" s="1"/>
  <c r="I28" i="12" s="1"/>
  <c r="G44" i="12"/>
  <c r="H44" i="12" s="1"/>
  <c r="I44" i="12" s="1"/>
  <c r="G60" i="12"/>
  <c r="H60" i="12" s="1"/>
  <c r="I60" i="12" s="1"/>
  <c r="G76" i="12"/>
  <c r="H76" i="12" s="1"/>
  <c r="I76" i="12" s="1"/>
  <c r="G92" i="12"/>
  <c r="H92" i="12" s="1"/>
  <c r="I92" i="12" s="1"/>
  <c r="G108" i="12"/>
  <c r="H108" i="12" s="1"/>
  <c r="I108" i="12" s="1"/>
  <c r="G154" i="12"/>
  <c r="H154" i="12" s="1"/>
  <c r="I154" i="12" s="1"/>
  <c r="G202" i="12"/>
  <c r="H202" i="12" s="1"/>
  <c r="I202" i="12" s="1"/>
  <c r="G230" i="12"/>
  <c r="H230" i="12" s="1"/>
  <c r="I230" i="12" s="1"/>
  <c r="G239" i="12"/>
  <c r="H239" i="12" s="1"/>
  <c r="I239" i="12" s="1"/>
  <c r="G303" i="12"/>
  <c r="H303" i="12" s="1"/>
  <c r="I303" i="12" s="1"/>
  <c r="G276" i="12"/>
  <c r="H276" i="12" s="1"/>
  <c r="I276" i="12" s="1"/>
  <c r="G341" i="12"/>
  <c r="H341" i="12" s="1"/>
  <c r="I341" i="12" s="1"/>
  <c r="G348" i="12"/>
  <c r="H348" i="12" s="1"/>
  <c r="I348" i="12" s="1"/>
  <c r="G385" i="12"/>
  <c r="H385" i="12" s="1"/>
  <c r="I385" i="12" s="1"/>
  <c r="F4" i="14"/>
  <c r="H4" i="14" s="1"/>
  <c r="F11" i="14"/>
  <c r="H11" i="14" s="1"/>
  <c r="P8" i="14"/>
  <c r="P23" i="14" s="1"/>
  <c r="E11" i="14"/>
  <c r="G17" i="12"/>
  <c r="H17" i="12" s="1"/>
  <c r="G418" i="12"/>
  <c r="H418" i="12" s="1"/>
  <c r="I418" i="12" s="1"/>
  <c r="G413" i="12"/>
  <c r="H413" i="12" s="1"/>
  <c r="I413" i="12" s="1"/>
  <c r="G369" i="12"/>
  <c r="H369" i="12" s="1"/>
  <c r="I369" i="12" s="1"/>
  <c r="G380" i="12"/>
  <c r="H380" i="12" s="1"/>
  <c r="I380" i="12" s="1"/>
  <c r="G340" i="12"/>
  <c r="H340" i="12" s="1"/>
  <c r="I340" i="12" s="1"/>
  <c r="G347" i="12"/>
  <c r="H347" i="12" s="1"/>
  <c r="I347" i="12" s="1"/>
  <c r="G378" i="12"/>
  <c r="H378" i="12" s="1"/>
  <c r="I378" i="12" s="1"/>
  <c r="G300" i="12"/>
  <c r="H300" i="12" s="1"/>
  <c r="I300" i="12" s="1"/>
  <c r="G268" i="12"/>
  <c r="H268" i="12" s="1"/>
  <c r="I268" i="12" s="1"/>
  <c r="G325" i="12"/>
  <c r="H325" i="12" s="1"/>
  <c r="I325" i="12" s="1"/>
  <c r="G295" i="12"/>
  <c r="H295" i="12" s="1"/>
  <c r="G263" i="12"/>
  <c r="H263" i="12" s="1"/>
  <c r="G412" i="12"/>
  <c r="H412" i="12" s="1"/>
  <c r="I412" i="12" s="1"/>
  <c r="G229" i="12"/>
  <c r="H229" i="12" s="1"/>
  <c r="E229" i="12" s="1"/>
  <c r="G234" i="12"/>
  <c r="H234" i="12" s="1"/>
  <c r="I234" i="12" s="1"/>
  <c r="G216" i="12"/>
  <c r="H216" i="12" s="1"/>
  <c r="G200" i="12"/>
  <c r="H200" i="12" s="1"/>
  <c r="G170" i="12"/>
  <c r="H170" i="12" s="1"/>
  <c r="E170" i="12" s="1"/>
  <c r="G152" i="12"/>
  <c r="H152" i="12" s="1"/>
  <c r="G114" i="12"/>
  <c r="H114" i="12" s="1"/>
  <c r="G106" i="12"/>
  <c r="H106" i="12" s="1"/>
  <c r="G98" i="12"/>
  <c r="H98" i="12" s="1"/>
  <c r="G90" i="12"/>
  <c r="H90" i="12" s="1"/>
  <c r="G82" i="12"/>
  <c r="H82" i="12" s="1"/>
  <c r="G74" i="12"/>
  <c r="H74" i="12" s="1"/>
  <c r="G66" i="12"/>
  <c r="H66" i="12" s="1"/>
  <c r="G58" i="12"/>
  <c r="H58" i="12" s="1"/>
  <c r="G50" i="12"/>
  <c r="H50" i="12" s="1"/>
  <c r="G42" i="12"/>
  <c r="H42" i="12" s="1"/>
  <c r="G35" i="12"/>
  <c r="H35" i="12" s="1"/>
  <c r="E35" i="12" s="1"/>
  <c r="G24" i="12"/>
  <c r="H24" i="12" s="1"/>
  <c r="I24" i="12" s="1"/>
  <c r="G8" i="12"/>
  <c r="H8" i="12" s="1"/>
  <c r="I8" i="12" s="1"/>
  <c r="G208" i="12"/>
  <c r="H208" i="12" s="1"/>
  <c r="I208" i="12" s="1"/>
  <c r="G173" i="12"/>
  <c r="H173" i="12" s="1"/>
  <c r="I173" i="12" s="1"/>
  <c r="G117" i="12"/>
  <c r="H117" i="12" s="1"/>
  <c r="G109" i="12"/>
  <c r="H109" i="12" s="1"/>
  <c r="G101" i="12"/>
  <c r="H101" i="12" s="1"/>
  <c r="G93" i="12"/>
  <c r="H93" i="12" s="1"/>
  <c r="G85" i="12"/>
  <c r="H85" i="12" s="1"/>
  <c r="G77" i="12"/>
  <c r="H77" i="12" s="1"/>
  <c r="G69" i="12"/>
  <c r="H69" i="12" s="1"/>
  <c r="G61" i="12"/>
  <c r="H61" i="12" s="1"/>
  <c r="G53" i="12"/>
  <c r="H53" i="12" s="1"/>
  <c r="G45" i="12"/>
  <c r="H45" i="12" s="1"/>
  <c r="G36" i="12"/>
  <c r="H36" i="12" s="1"/>
  <c r="G30" i="12"/>
  <c r="H30" i="12" s="1"/>
  <c r="G20" i="12"/>
  <c r="H20" i="12" s="1"/>
  <c r="I20" i="12" s="1"/>
  <c r="G144" i="12"/>
  <c r="H144" i="12" s="1"/>
  <c r="I144" i="12" s="1"/>
  <c r="G25" i="12"/>
  <c r="H25" i="12" s="1"/>
  <c r="I25" i="12" s="1"/>
  <c r="G147" i="12"/>
  <c r="H147" i="12" s="1"/>
  <c r="I147" i="12" s="1"/>
  <c r="G126" i="12"/>
  <c r="H126" i="12" s="1"/>
  <c r="I126" i="12" s="1"/>
  <c r="G226" i="12"/>
  <c r="H226" i="12" s="1"/>
  <c r="I226" i="12" s="1"/>
  <c r="G164" i="12"/>
  <c r="H164" i="12" s="1"/>
  <c r="E164" i="12" s="1"/>
  <c r="G132" i="12"/>
  <c r="H132" i="12" s="1"/>
  <c r="I132" i="12" s="1"/>
  <c r="G15" i="12"/>
  <c r="H15" i="12" s="1"/>
  <c r="I15" i="12" s="1"/>
  <c r="G214" i="12"/>
  <c r="H214" i="12" s="1"/>
  <c r="G190" i="12"/>
  <c r="H190" i="12" s="1"/>
  <c r="I190" i="12" s="1"/>
  <c r="G158" i="12"/>
  <c r="H158" i="12" s="1"/>
  <c r="G130" i="12"/>
  <c r="H130" i="12" s="1"/>
  <c r="I130" i="12" s="1"/>
  <c r="G2" i="12"/>
  <c r="H2" i="12" s="1"/>
  <c r="E2" i="12" s="1"/>
  <c r="G436" i="12"/>
  <c r="H436" i="12" s="1"/>
  <c r="G437" i="12"/>
  <c r="H437" i="12" s="1"/>
  <c r="I437" i="12" s="1"/>
  <c r="G401" i="12"/>
  <c r="H401" i="12" s="1"/>
  <c r="G411" i="12"/>
  <c r="H411" i="12" s="1"/>
  <c r="G368" i="12"/>
  <c r="H368" i="12" s="1"/>
  <c r="I368" i="12" s="1"/>
  <c r="G332" i="12"/>
  <c r="H332" i="12" s="1"/>
  <c r="I332" i="12" s="1"/>
  <c r="G331" i="12"/>
  <c r="H331" i="12" s="1"/>
  <c r="I331" i="12" s="1"/>
  <c r="G324" i="12"/>
  <c r="H324" i="12" s="1"/>
  <c r="I324" i="12" s="1"/>
  <c r="G292" i="12"/>
  <c r="H292" i="12" s="1"/>
  <c r="I292" i="12" s="1"/>
  <c r="G260" i="12"/>
  <c r="H260" i="12" s="1"/>
  <c r="I260" i="12" s="1"/>
  <c r="G319" i="12"/>
  <c r="H319" i="12" s="1"/>
  <c r="I319" i="12" s="1"/>
  <c r="G287" i="12"/>
  <c r="H287" i="12" s="1"/>
  <c r="I287" i="12" s="1"/>
  <c r="G255" i="12"/>
  <c r="H255" i="12" s="1"/>
  <c r="I255" i="12" s="1"/>
  <c r="G237" i="12"/>
  <c r="H237" i="12" s="1"/>
  <c r="G223" i="12"/>
  <c r="H223" i="12" s="1"/>
  <c r="I223" i="12" s="1"/>
  <c r="G232" i="12"/>
  <c r="H232" i="12" s="1"/>
  <c r="G213" i="12"/>
  <c r="H213" i="12" s="1"/>
  <c r="I213" i="12" s="1"/>
  <c r="G197" i="12"/>
  <c r="H197" i="12" s="1"/>
  <c r="I197" i="12" s="1"/>
  <c r="G168" i="12"/>
  <c r="H168" i="12" s="1"/>
  <c r="G149" i="12"/>
  <c r="H149" i="12" s="1"/>
  <c r="I149" i="12" s="1"/>
  <c r="G112" i="12"/>
  <c r="H112" i="12" s="1"/>
  <c r="G104" i="12"/>
  <c r="H104" i="12" s="1"/>
  <c r="G96" i="12"/>
  <c r="H96" i="12" s="1"/>
  <c r="I96" i="12" s="1"/>
  <c r="G88" i="12"/>
  <c r="H88" i="12" s="1"/>
  <c r="I88" i="12" s="1"/>
  <c r="G80" i="12"/>
  <c r="H80" i="12" s="1"/>
  <c r="G72" i="12"/>
  <c r="H72" i="12" s="1"/>
  <c r="G64" i="12"/>
  <c r="H64" i="12" s="1"/>
  <c r="I64" i="12" s="1"/>
  <c r="G56" i="12"/>
  <c r="H56" i="12" s="1"/>
  <c r="I56" i="12" s="1"/>
  <c r="G48" i="12"/>
  <c r="H48" i="12" s="1"/>
  <c r="G41" i="12"/>
  <c r="H41" i="12" s="1"/>
  <c r="G33" i="12"/>
  <c r="H33" i="12" s="1"/>
  <c r="I33" i="12" s="1"/>
  <c r="G22" i="12"/>
  <c r="H22" i="12" s="1"/>
  <c r="E22" i="12" s="1"/>
  <c r="G3" i="12"/>
  <c r="H3" i="12" s="1"/>
  <c r="E3" i="12" s="1"/>
  <c r="G192" i="12"/>
  <c r="H192" i="12" s="1"/>
  <c r="I192" i="12" s="1"/>
  <c r="G167" i="12"/>
  <c r="H167" i="12" s="1"/>
  <c r="I167" i="12" s="1"/>
  <c r="G115" i="12"/>
  <c r="H115" i="12" s="1"/>
  <c r="G107" i="12"/>
  <c r="H107" i="12" s="1"/>
  <c r="G99" i="12"/>
  <c r="H99" i="12" s="1"/>
  <c r="I99" i="12" s="1"/>
  <c r="G91" i="12"/>
  <c r="H91" i="12" s="1"/>
  <c r="I91" i="12" s="1"/>
  <c r="G83" i="12"/>
  <c r="H83" i="12" s="1"/>
  <c r="G75" i="12"/>
  <c r="H75" i="12" s="1"/>
  <c r="G67" i="12"/>
  <c r="H67" i="12" s="1"/>
  <c r="I67" i="12" s="1"/>
  <c r="G59" i="12"/>
  <c r="H59" i="12" s="1"/>
  <c r="I59" i="12" s="1"/>
  <c r="G51" i="12"/>
  <c r="H51" i="12" s="1"/>
  <c r="G43" i="12"/>
  <c r="H43" i="12" s="1"/>
  <c r="S35" i="12"/>
  <c r="T35" i="12" s="1"/>
  <c r="V35" i="12" s="1"/>
  <c r="T39" i="12" s="1"/>
  <c r="G26" i="12"/>
  <c r="H26" i="12" s="1"/>
  <c r="I26" i="12" s="1"/>
  <c r="G16" i="12"/>
  <c r="H16" i="12" s="1"/>
  <c r="I16" i="12" s="1"/>
  <c r="G136" i="12"/>
  <c r="H136" i="12" s="1"/>
  <c r="I136" i="12" s="1"/>
  <c r="G19" i="12"/>
  <c r="H19" i="12" s="1"/>
  <c r="E19" i="12" s="1"/>
  <c r="G142" i="12"/>
  <c r="H142" i="12" s="1"/>
  <c r="I142" i="12" s="1"/>
  <c r="G21" i="12"/>
  <c r="H21" i="12" s="1"/>
  <c r="I21" i="12" s="1"/>
  <c r="G212" i="12"/>
  <c r="H212" i="12" s="1"/>
  <c r="I212" i="12" s="1"/>
  <c r="G148" i="12"/>
  <c r="H148" i="12" s="1"/>
  <c r="I148" i="12" s="1"/>
  <c r="G124" i="12"/>
  <c r="H124" i="12" s="1"/>
  <c r="E124" i="12" s="1"/>
  <c r="G9" i="12"/>
  <c r="H9" i="12" s="1"/>
  <c r="I9" i="12" s="1"/>
  <c r="G206" i="12"/>
  <c r="H206" i="12" s="1"/>
  <c r="I206" i="12" s="1"/>
  <c r="G182" i="12"/>
  <c r="H182" i="12" s="1"/>
  <c r="G150" i="12"/>
  <c r="H150" i="12" s="1"/>
  <c r="I150" i="12" s="1"/>
  <c r="G122" i="12"/>
  <c r="H122" i="12" s="1"/>
  <c r="I122" i="12" s="1"/>
  <c r="AD2" i="12"/>
  <c r="AB2" i="12" s="1"/>
  <c r="AD10" i="12"/>
  <c r="AB10" i="12" s="1"/>
  <c r="G336" i="12"/>
  <c r="H336" i="12" s="1"/>
  <c r="E336" i="12" s="1"/>
  <c r="G337" i="12"/>
  <c r="H337" i="12" s="1"/>
  <c r="I337" i="12" s="1"/>
  <c r="G345" i="12"/>
  <c r="H345" i="12" s="1"/>
  <c r="E345" i="12" s="1"/>
  <c r="G353" i="12"/>
  <c r="H353" i="12" s="1"/>
  <c r="E353" i="12" s="1"/>
  <c r="G416" i="12"/>
  <c r="H416" i="12" s="1"/>
  <c r="I416" i="12" s="1"/>
  <c r="G381" i="12"/>
  <c r="H381" i="12" s="1"/>
  <c r="I381" i="12" s="1"/>
  <c r="G389" i="12"/>
  <c r="H389" i="12" s="1"/>
  <c r="I389" i="12" s="1"/>
  <c r="G397" i="12"/>
  <c r="H397" i="12" s="1"/>
  <c r="E397" i="12" s="1"/>
  <c r="G370" i="12"/>
  <c r="H370" i="12" s="1"/>
  <c r="I370" i="12" s="1"/>
  <c r="G386" i="12"/>
  <c r="H386" i="12" s="1"/>
  <c r="I386" i="12" s="1"/>
  <c r="G394" i="12"/>
  <c r="H394" i="12" s="1"/>
  <c r="I394" i="12" s="1"/>
  <c r="G402" i="12"/>
  <c r="H402" i="12" s="1"/>
  <c r="E402" i="12" s="1"/>
  <c r="G425" i="12"/>
  <c r="H425" i="12" s="1"/>
  <c r="I425" i="12" s="1"/>
  <c r="G404" i="12"/>
  <c r="H404" i="12" s="1"/>
  <c r="I404" i="12" s="1"/>
  <c r="G3" i="14"/>
  <c r="AD9" i="12"/>
  <c r="AB9" i="12" s="1"/>
  <c r="P12" i="14"/>
  <c r="P27" i="14" s="1"/>
  <c r="S3" i="14"/>
  <c r="S4" i="14" s="1"/>
  <c r="G2" i="14"/>
  <c r="F12" i="14"/>
  <c r="H12" i="14" s="1"/>
  <c r="F2" i="14"/>
  <c r="G12" i="14"/>
  <c r="G11" i="14"/>
  <c r="P11" i="14"/>
  <c r="F8" i="14"/>
  <c r="H8" i="14" s="1"/>
  <c r="F9" i="14"/>
  <c r="H9" i="14" s="1"/>
  <c r="E428" i="12"/>
  <c r="F428" i="12" s="1"/>
  <c r="Q428" i="12" s="1"/>
  <c r="Q6" i="15"/>
  <c r="P21" i="15"/>
  <c r="P10" i="15"/>
  <c r="P9" i="15"/>
  <c r="P24" i="15" s="1"/>
  <c r="F4" i="15"/>
  <c r="H4" i="15" s="1"/>
  <c r="E4" i="15"/>
  <c r="G4" i="15"/>
  <c r="E9" i="15"/>
  <c r="F9" i="15"/>
  <c r="H9" i="15" s="1"/>
  <c r="F3" i="15"/>
  <c r="P3" i="15"/>
  <c r="Q3" i="15" s="1"/>
  <c r="P18" i="15"/>
  <c r="H3" i="15"/>
  <c r="F7" i="15"/>
  <c r="F8" i="15"/>
  <c r="H8" i="15" s="1"/>
  <c r="E8" i="15"/>
  <c r="P4" i="15"/>
  <c r="G8" i="15"/>
  <c r="G7" i="15"/>
  <c r="P7" i="15"/>
  <c r="Q7" i="15" s="1"/>
  <c r="H7" i="15"/>
  <c r="E5" i="15"/>
  <c r="F5" i="15"/>
  <c r="F6" i="15"/>
  <c r="H6" i="15" s="1"/>
  <c r="E6" i="15"/>
  <c r="G6" i="15"/>
  <c r="P5" i="15"/>
  <c r="H5" i="15"/>
  <c r="P20" i="15"/>
  <c r="Q5" i="15"/>
  <c r="E2" i="15"/>
  <c r="F2" i="15"/>
  <c r="F10" i="15"/>
  <c r="H10" i="15" s="1"/>
  <c r="E10" i="15"/>
  <c r="S4" i="15"/>
  <c r="T3" i="15"/>
  <c r="U3" i="15" s="1"/>
  <c r="P8" i="15"/>
  <c r="G10" i="15"/>
  <c r="G3" i="15"/>
  <c r="G2" i="15"/>
  <c r="G9" i="15"/>
  <c r="P3" i="14"/>
  <c r="Q3" i="14" s="1"/>
  <c r="P4" i="14"/>
  <c r="Q4" i="14" s="1"/>
  <c r="M26" i="14"/>
  <c r="F10" i="14"/>
  <c r="P7" i="14"/>
  <c r="G4" i="14"/>
  <c r="G8" i="14"/>
  <c r="P5" i="14"/>
  <c r="P20" i="14" s="1"/>
  <c r="E6" i="14"/>
  <c r="F6" i="14"/>
  <c r="H6" i="14" s="1"/>
  <c r="T3" i="14"/>
  <c r="U3" i="14" s="1"/>
  <c r="P9" i="14"/>
  <c r="Q9" i="14" s="1"/>
  <c r="E7" i="14"/>
  <c r="F7" i="14"/>
  <c r="H7" i="14" s="1"/>
  <c r="G7" i="14"/>
  <c r="H10" i="14"/>
  <c r="P10" i="14"/>
  <c r="Q10" i="14" s="1"/>
  <c r="F5" i="14"/>
  <c r="H5" i="14" s="1"/>
  <c r="F3" i="14"/>
  <c r="H3" i="14" s="1"/>
  <c r="P6" i="14"/>
  <c r="G10" i="14"/>
  <c r="U2" i="14"/>
  <c r="G6" i="14"/>
  <c r="G9" i="14"/>
  <c r="AE14" i="12"/>
  <c r="AD14" i="12" s="1"/>
  <c r="AB14" i="12" s="1"/>
  <c r="G217" i="12"/>
  <c r="H217" i="12" s="1"/>
  <c r="G204" i="12"/>
  <c r="H204" i="12" s="1"/>
  <c r="G238" i="12"/>
  <c r="H238" i="12" s="1"/>
  <c r="G194" i="12"/>
  <c r="H194" i="12" s="1"/>
  <c r="G253" i="12"/>
  <c r="H253" i="12" s="1"/>
  <c r="G269" i="12"/>
  <c r="H269" i="12" s="1"/>
  <c r="G285" i="12"/>
  <c r="H285" i="12" s="1"/>
  <c r="G301" i="12"/>
  <c r="H301" i="12" s="1"/>
  <c r="G309" i="12"/>
  <c r="H309" i="12" s="1"/>
  <c r="G317" i="12"/>
  <c r="H317" i="12" s="1"/>
  <c r="G343" i="12"/>
  <c r="H343" i="12" s="1"/>
  <c r="G364" i="12"/>
  <c r="H364" i="12" s="1"/>
  <c r="G375" i="12"/>
  <c r="H375" i="12" s="1"/>
  <c r="G391" i="12"/>
  <c r="H391" i="12" s="1"/>
  <c r="G169" i="12"/>
  <c r="H169" i="12" s="1"/>
  <c r="G225" i="12"/>
  <c r="H225" i="12" s="1"/>
  <c r="G254" i="12"/>
  <c r="H254" i="12" s="1"/>
  <c r="G270" i="12"/>
  <c r="H270" i="12" s="1"/>
  <c r="G286" i="12"/>
  <c r="H286" i="12" s="1"/>
  <c r="G302" i="12"/>
  <c r="H302" i="12" s="1"/>
  <c r="G329" i="12"/>
  <c r="H329" i="12" s="1"/>
  <c r="G361" i="12"/>
  <c r="H361" i="12" s="1"/>
  <c r="G334" i="12"/>
  <c r="H334" i="12" s="1"/>
  <c r="G342" i="12"/>
  <c r="H342" i="12" s="1"/>
  <c r="G350" i="12"/>
  <c r="H350" i="12" s="1"/>
  <c r="G377" i="12"/>
  <c r="H377" i="12" s="1"/>
  <c r="G431" i="12"/>
  <c r="H431" i="12" s="1"/>
  <c r="G420" i="12"/>
  <c r="H420" i="12" s="1"/>
  <c r="G185" i="12"/>
  <c r="H185" i="12" s="1"/>
  <c r="G209" i="12"/>
  <c r="H209" i="12" s="1"/>
  <c r="G125" i="12"/>
  <c r="H125" i="12" s="1"/>
  <c r="G141" i="12"/>
  <c r="H141" i="12" s="1"/>
  <c r="G162" i="12"/>
  <c r="H162" i="12" s="1"/>
  <c r="G199" i="12"/>
  <c r="H199" i="12" s="1"/>
  <c r="G175" i="12"/>
  <c r="H175" i="12" s="1"/>
  <c r="G228" i="12"/>
  <c r="H228" i="12" s="1"/>
  <c r="G227" i="12"/>
  <c r="H227" i="12" s="1"/>
  <c r="G249" i="12"/>
  <c r="H249" i="12" s="1"/>
  <c r="G297" i="12"/>
  <c r="H297" i="12" s="1"/>
  <c r="G321" i="12"/>
  <c r="H321" i="12" s="1"/>
  <c r="G272" i="12"/>
  <c r="H272" i="12" s="1"/>
  <c r="G280" i="12"/>
  <c r="H280" i="12" s="1"/>
  <c r="G296" i="12"/>
  <c r="H296" i="12" s="1"/>
  <c r="G304" i="12"/>
  <c r="H304" i="12" s="1"/>
  <c r="G366" i="12"/>
  <c r="H366" i="12" s="1"/>
  <c r="G407" i="12"/>
  <c r="H407" i="12" s="1"/>
  <c r="G335" i="12"/>
  <c r="H335" i="12" s="1"/>
  <c r="G351" i="12"/>
  <c r="H351" i="12" s="1"/>
  <c r="G382" i="12"/>
  <c r="H382" i="12" s="1"/>
  <c r="G398" i="12"/>
  <c r="H398" i="12" s="1"/>
  <c r="G344" i="12"/>
  <c r="H344" i="12" s="1"/>
  <c r="G352" i="12"/>
  <c r="H352" i="12" s="1"/>
  <c r="G360" i="12"/>
  <c r="H360" i="12" s="1"/>
  <c r="G388" i="12"/>
  <c r="H388" i="12" s="1"/>
  <c r="G395" i="12"/>
  <c r="H395" i="12" s="1"/>
  <c r="G417" i="12"/>
  <c r="H417" i="12" s="1"/>
  <c r="G433" i="12"/>
  <c r="H433" i="12" s="1"/>
  <c r="AE20" i="12"/>
  <c r="AD20" i="12" s="1"/>
  <c r="AE6" i="12"/>
  <c r="AD6" i="12" s="1"/>
  <c r="AB6" i="12" s="1"/>
  <c r="G153" i="12"/>
  <c r="H153" i="12" s="1"/>
  <c r="G177" i="12"/>
  <c r="H177" i="12" s="1"/>
  <c r="G133" i="12"/>
  <c r="H133" i="12" s="1"/>
  <c r="G245" i="12"/>
  <c r="H245" i="12" s="1"/>
  <c r="G261" i="12"/>
  <c r="H261" i="12" s="1"/>
  <c r="G327" i="12"/>
  <c r="H327" i="12" s="1"/>
  <c r="G359" i="12"/>
  <c r="H359" i="12" s="1"/>
  <c r="G396" i="12"/>
  <c r="H396" i="12" s="1"/>
  <c r="G383" i="12"/>
  <c r="H383" i="12" s="1"/>
  <c r="G399" i="12"/>
  <c r="H399" i="12" s="1"/>
  <c r="AE4" i="12"/>
  <c r="AD4" i="12" s="1"/>
  <c r="AB4" i="12" s="1"/>
  <c r="G193" i="12"/>
  <c r="H193" i="12" s="1"/>
  <c r="G405" i="12"/>
  <c r="H405" i="12" s="1"/>
  <c r="AE13" i="12"/>
  <c r="AD13" i="12" s="1"/>
  <c r="AB13" i="12" s="1"/>
  <c r="AC13" i="12" s="1"/>
  <c r="AE16" i="12"/>
  <c r="AD16" i="12" s="1"/>
  <c r="AE5" i="12"/>
  <c r="AD5" i="12" s="1"/>
  <c r="AB5" i="12" s="1"/>
  <c r="AE18" i="12"/>
  <c r="AD18" i="12" s="1"/>
  <c r="AB18" i="12" s="1"/>
  <c r="G161" i="12"/>
  <c r="H161" i="12" s="1"/>
  <c r="G201" i="12"/>
  <c r="H201" i="12" s="1"/>
  <c r="G323" i="12"/>
  <c r="H323" i="12" s="1"/>
  <c r="G410" i="12"/>
  <c r="H410" i="12" s="1"/>
  <c r="K12" i="14"/>
  <c r="AG30" i="12"/>
  <c r="AF24" i="12"/>
  <c r="AF25" i="12"/>
  <c r="AG24" i="12"/>
  <c r="AF30" i="12"/>
  <c r="AF29" i="12"/>
  <c r="K12" i="15"/>
  <c r="I94" i="12" l="1"/>
  <c r="L94" i="12" s="1"/>
  <c r="M94" i="12" s="1"/>
  <c r="E71" i="12"/>
  <c r="F71" i="12" s="1"/>
  <c r="Q71" i="12" s="1"/>
  <c r="E430" i="12"/>
  <c r="F430" i="12" s="1"/>
  <c r="Q430" i="12" s="1"/>
  <c r="E434" i="12"/>
  <c r="F434" i="12" s="1"/>
  <c r="Q434" i="12" s="1"/>
  <c r="E421" i="12"/>
  <c r="F421" i="12" s="1"/>
  <c r="Q421" i="12" s="1"/>
  <c r="E6" i="12"/>
  <c r="F6" i="12" s="1"/>
  <c r="Q6" i="12" s="1"/>
  <c r="I3" i="12"/>
  <c r="E176" i="12"/>
  <c r="F176" i="12" s="1"/>
  <c r="Q176" i="12" s="1"/>
  <c r="E156" i="12"/>
  <c r="F156" i="12" s="1"/>
  <c r="Q156" i="12" s="1"/>
  <c r="E39" i="12"/>
  <c r="F39" i="12" s="1"/>
  <c r="Q39" i="12" s="1"/>
  <c r="E222" i="12"/>
  <c r="F222" i="12" s="1"/>
  <c r="Q222" i="12" s="1"/>
  <c r="E31" i="12"/>
  <c r="F31" i="12" s="1"/>
  <c r="Q31" i="12" s="1"/>
  <c r="E373" i="12"/>
  <c r="F373" i="12" s="1"/>
  <c r="Q373" i="12" s="1"/>
  <c r="E308" i="12"/>
  <c r="F308" i="12" s="1"/>
  <c r="Q308" i="12" s="1"/>
  <c r="E157" i="12"/>
  <c r="F157" i="12" s="1"/>
  <c r="Q157" i="12" s="1"/>
  <c r="E136" i="12"/>
  <c r="F136" i="12" s="1"/>
  <c r="Q136" i="12" s="1"/>
  <c r="E84" i="12"/>
  <c r="F84" i="12" s="1"/>
  <c r="Q84" i="12" s="1"/>
  <c r="E292" i="12"/>
  <c r="F292" i="12" s="1"/>
  <c r="Q292" i="12" s="1"/>
  <c r="E190" i="12"/>
  <c r="F190" i="12" s="1"/>
  <c r="Q190" i="12" s="1"/>
  <c r="I4" i="12"/>
  <c r="E412" i="12"/>
  <c r="F412" i="12" s="1"/>
  <c r="Q412" i="12" s="1"/>
  <c r="E207" i="12"/>
  <c r="F207" i="12" s="1"/>
  <c r="Q207" i="12" s="1"/>
  <c r="E426" i="12"/>
  <c r="F426" i="12" s="1"/>
  <c r="Q426" i="12" s="1"/>
  <c r="E25" i="12"/>
  <c r="F25" i="12" s="1"/>
  <c r="Q25" i="12" s="1"/>
  <c r="E123" i="12"/>
  <c r="F123" i="12" s="1"/>
  <c r="Q123" i="12" s="1"/>
  <c r="AC21" i="12"/>
  <c r="AF21" i="12" s="1"/>
  <c r="E244" i="12"/>
  <c r="F244" i="12" s="1"/>
  <c r="Q244" i="12" s="1"/>
  <c r="E134" i="12"/>
  <c r="F134" i="12" s="1"/>
  <c r="Q134" i="12" s="1"/>
  <c r="E203" i="12"/>
  <c r="F203" i="12" s="1"/>
  <c r="Q203" i="12" s="1"/>
  <c r="I164" i="12"/>
  <c r="E432" i="12"/>
  <c r="F432" i="12" s="1"/>
  <c r="Q432" i="12" s="1"/>
  <c r="AC8" i="12"/>
  <c r="AF8" i="12" s="1"/>
  <c r="E55" i="12"/>
  <c r="F55" i="12" s="1"/>
  <c r="Q55" i="12" s="1"/>
  <c r="E387" i="12"/>
  <c r="F387" i="12" s="1"/>
  <c r="Q387" i="12" s="1"/>
  <c r="E128" i="12"/>
  <c r="F128" i="12" s="1"/>
  <c r="Q128" i="12" s="1"/>
  <c r="E208" i="12"/>
  <c r="F208" i="12" s="1"/>
  <c r="Q208" i="12" s="1"/>
  <c r="E100" i="12"/>
  <c r="F100" i="12" s="1"/>
  <c r="Q100" i="12" s="1"/>
  <c r="E196" i="12"/>
  <c r="F196" i="12" s="1"/>
  <c r="Q196" i="12" s="1"/>
  <c r="E166" i="12"/>
  <c r="F166" i="12" s="1"/>
  <c r="Q166" i="12" s="1"/>
  <c r="E188" i="12"/>
  <c r="F188" i="12" s="1"/>
  <c r="Q188" i="12" s="1"/>
  <c r="E423" i="12"/>
  <c r="F423" i="12" s="1"/>
  <c r="Q423" i="12" s="1"/>
  <c r="I293" i="12"/>
  <c r="I264" i="12"/>
  <c r="E212" i="12"/>
  <c r="F212" i="12" s="1"/>
  <c r="Q212" i="12" s="1"/>
  <c r="E340" i="12"/>
  <c r="F340" i="12" s="1"/>
  <c r="Q340" i="12" s="1"/>
  <c r="I138" i="12"/>
  <c r="I358" i="12"/>
  <c r="E273" i="12"/>
  <c r="F273" i="12" s="1"/>
  <c r="Q273" i="12" s="1"/>
  <c r="I215" i="12"/>
  <c r="E46" i="12"/>
  <c r="F46" i="12" s="1"/>
  <c r="Q46" i="12" s="1"/>
  <c r="E118" i="12"/>
  <c r="F118" i="12" s="1"/>
  <c r="Q118" i="12" s="1"/>
  <c r="I294" i="12"/>
  <c r="E374" i="12"/>
  <c r="F374" i="12" s="1"/>
  <c r="Q374" i="12" s="1"/>
  <c r="I27" i="12"/>
  <c r="E202" i="12"/>
  <c r="F202" i="12" s="1"/>
  <c r="Q202" i="12" s="1"/>
  <c r="E274" i="12"/>
  <c r="F274" i="12" s="1"/>
  <c r="Q274" i="12" s="1"/>
  <c r="I439" i="12"/>
  <c r="I277" i="12"/>
  <c r="I392" i="12"/>
  <c r="E63" i="12"/>
  <c r="F63" i="12" s="1"/>
  <c r="Q63" i="12" s="1"/>
  <c r="E132" i="12"/>
  <c r="F132" i="12" s="1"/>
  <c r="Q132" i="12" s="1"/>
  <c r="E276" i="12"/>
  <c r="F276" i="12" s="1"/>
  <c r="Q276" i="12" s="1"/>
  <c r="I171" i="12"/>
  <c r="E305" i="12"/>
  <c r="F305" i="12" s="1"/>
  <c r="Q305" i="12" s="1"/>
  <c r="E139" i="12"/>
  <c r="F139" i="12" s="1"/>
  <c r="Q139" i="12" s="1"/>
  <c r="E299" i="12"/>
  <c r="F299" i="12" s="1"/>
  <c r="Q299" i="12" s="1"/>
  <c r="E10" i="12"/>
  <c r="F10" i="12" s="1"/>
  <c r="Q10" i="12" s="1"/>
  <c r="E231" i="12"/>
  <c r="F231" i="12" s="1"/>
  <c r="Q231" i="12" s="1"/>
  <c r="E76" i="12"/>
  <c r="F76" i="12" s="1"/>
  <c r="Q76" i="12" s="1"/>
  <c r="E135" i="12"/>
  <c r="F135" i="12" s="1"/>
  <c r="Q135" i="12" s="1"/>
  <c r="I235" i="12"/>
  <c r="E288" i="12"/>
  <c r="F288" i="12" s="1"/>
  <c r="Q288" i="12" s="1"/>
  <c r="I267" i="12"/>
  <c r="E110" i="12"/>
  <c r="F110" i="12" s="1"/>
  <c r="Q110" i="12" s="1"/>
  <c r="E111" i="12"/>
  <c r="F111" i="12" s="1"/>
  <c r="Q111" i="12" s="1"/>
  <c r="E57" i="12"/>
  <c r="F57" i="12" s="1"/>
  <c r="Q57" i="12" s="1"/>
  <c r="E116" i="12"/>
  <c r="F116" i="12" s="1"/>
  <c r="Q116" i="12" s="1"/>
  <c r="I170" i="12"/>
  <c r="I328" i="12"/>
  <c r="I250" i="12"/>
  <c r="E440" i="12"/>
  <c r="F440" i="12" s="1"/>
  <c r="Q440" i="12" s="1"/>
  <c r="E241" i="12"/>
  <c r="F241" i="12" s="1"/>
  <c r="Q241" i="12" s="1"/>
  <c r="E346" i="12"/>
  <c r="F346" i="12" s="1"/>
  <c r="Q346" i="12" s="1"/>
  <c r="E205" i="12"/>
  <c r="F205" i="12" s="1"/>
  <c r="Q205" i="12" s="1"/>
  <c r="E311" i="12"/>
  <c r="F311" i="12" s="1"/>
  <c r="Q311" i="12" s="1"/>
  <c r="E32" i="12"/>
  <c r="F32" i="12" s="1"/>
  <c r="Q32" i="12" s="1"/>
  <c r="E198" i="12"/>
  <c r="F198" i="12" s="1"/>
  <c r="Q198" i="12" s="1"/>
  <c r="E14" i="12"/>
  <c r="F14" i="12" s="1"/>
  <c r="Q14" i="12" s="1"/>
  <c r="E73" i="12"/>
  <c r="F73" i="12" s="1"/>
  <c r="Q73" i="12" s="1"/>
  <c r="E210" i="12"/>
  <c r="F210" i="12" s="1"/>
  <c r="Q210" i="12" s="1"/>
  <c r="I120" i="12"/>
  <c r="E314" i="12"/>
  <c r="F314" i="12" s="1"/>
  <c r="Q314" i="12" s="1"/>
  <c r="E211" i="12"/>
  <c r="F211" i="12" s="1"/>
  <c r="Q211" i="12" s="1"/>
  <c r="E376" i="12"/>
  <c r="F376" i="12" s="1"/>
  <c r="Q376" i="12" s="1"/>
  <c r="E365" i="12"/>
  <c r="F365" i="12" s="1"/>
  <c r="Q365" i="12" s="1"/>
  <c r="I435" i="12"/>
  <c r="I339" i="12"/>
  <c r="I145" i="12"/>
  <c r="E62" i="12"/>
  <c r="F62" i="12" s="1"/>
  <c r="Q62" i="12" s="1"/>
  <c r="E384" i="12"/>
  <c r="F384" i="12" s="1"/>
  <c r="Q384" i="12" s="1"/>
  <c r="I186" i="12"/>
  <c r="E313" i="12"/>
  <c r="F313" i="12" s="1"/>
  <c r="Q313" i="12" s="1"/>
  <c r="I355" i="12"/>
  <c r="E218" i="12"/>
  <c r="F218" i="12" s="1"/>
  <c r="Q218" i="12" s="1"/>
  <c r="E11" i="12"/>
  <c r="F11" i="12" s="1"/>
  <c r="Q11" i="12" s="1"/>
  <c r="E312" i="12"/>
  <c r="F312" i="12" s="1"/>
  <c r="Q312" i="12" s="1"/>
  <c r="I146" i="12"/>
  <c r="I278" i="12"/>
  <c r="E367" i="12"/>
  <c r="F367" i="12" s="1"/>
  <c r="Q367" i="12" s="1"/>
  <c r="I333" i="12"/>
  <c r="I165" i="12"/>
  <c r="E95" i="12"/>
  <c r="F95" i="12" s="1"/>
  <c r="Q95" i="12" s="1"/>
  <c r="E357" i="12"/>
  <c r="F357" i="12" s="1"/>
  <c r="Q357" i="12" s="1"/>
  <c r="I183" i="12"/>
  <c r="E89" i="12"/>
  <c r="F89" i="12" s="1"/>
  <c r="Q89" i="12" s="1"/>
  <c r="E68" i="12"/>
  <c r="F68" i="12" s="1"/>
  <c r="Q68" i="12" s="1"/>
  <c r="E184" i="12"/>
  <c r="F184" i="12" s="1"/>
  <c r="Q184" i="12" s="1"/>
  <c r="I258" i="12"/>
  <c r="I143" i="12"/>
  <c r="E257" i="12"/>
  <c r="F257" i="12" s="1"/>
  <c r="Q257" i="12" s="1"/>
  <c r="I406" i="12"/>
  <c r="I229" i="12"/>
  <c r="E40" i="12"/>
  <c r="F40" i="12" s="1"/>
  <c r="Q40" i="12" s="1"/>
  <c r="E236" i="12"/>
  <c r="F236" i="12" s="1"/>
  <c r="Q236" i="12" s="1"/>
  <c r="E298" i="12"/>
  <c r="F298" i="12" s="1"/>
  <c r="Q298" i="12" s="1"/>
  <c r="E179" i="12"/>
  <c r="F179" i="12" s="1"/>
  <c r="Q179" i="12" s="1"/>
  <c r="I409" i="12"/>
  <c r="E248" i="12"/>
  <c r="F248" i="12" s="1"/>
  <c r="Q248" i="12" s="1"/>
  <c r="E354" i="12"/>
  <c r="F354" i="12" s="1"/>
  <c r="Q354" i="12" s="1"/>
  <c r="E243" i="12"/>
  <c r="F243" i="12" s="1"/>
  <c r="Q243" i="12" s="1"/>
  <c r="E78" i="12"/>
  <c r="F78" i="12" s="1"/>
  <c r="Q78" i="12" s="1"/>
  <c r="E230" i="12"/>
  <c r="F230" i="12" s="1"/>
  <c r="Q230" i="12" s="1"/>
  <c r="E390" i="12"/>
  <c r="F390" i="12" s="1"/>
  <c r="Q390" i="12" s="1"/>
  <c r="E23" i="12"/>
  <c r="F23" i="12" s="1"/>
  <c r="Q23" i="12" s="1"/>
  <c r="E29" i="12"/>
  <c r="F29" i="12" s="1"/>
  <c r="Q29" i="12" s="1"/>
  <c r="E148" i="12"/>
  <c r="F148" i="12" s="1"/>
  <c r="Q148" i="12" s="1"/>
  <c r="AC19" i="12"/>
  <c r="AF19" i="12" s="1"/>
  <c r="E341" i="12"/>
  <c r="F341" i="12" s="1"/>
  <c r="Q341" i="12" s="1"/>
  <c r="E137" i="12"/>
  <c r="F137" i="12" s="1"/>
  <c r="Q137" i="12" s="1"/>
  <c r="E325" i="12"/>
  <c r="F325" i="12" s="1"/>
  <c r="Q325" i="12" s="1"/>
  <c r="E12" i="12"/>
  <c r="F12" i="12" s="1"/>
  <c r="Q12" i="12" s="1"/>
  <c r="E5" i="12"/>
  <c r="F5" i="12" s="1"/>
  <c r="Q5" i="12" s="1"/>
  <c r="I281" i="12"/>
  <c r="E178" i="12"/>
  <c r="F178" i="12" s="1"/>
  <c r="Q178" i="12" s="1"/>
  <c r="E363" i="12"/>
  <c r="F363" i="12" s="1"/>
  <c r="Q363" i="12" s="1"/>
  <c r="E275" i="12"/>
  <c r="F275" i="12" s="1"/>
  <c r="Q275" i="12" s="1"/>
  <c r="E99" i="12"/>
  <c r="F99" i="12" s="1"/>
  <c r="Q99" i="12" s="1"/>
  <c r="E70" i="12"/>
  <c r="F70" i="12" s="1"/>
  <c r="Q70" i="12" s="1"/>
  <c r="E247" i="12"/>
  <c r="F247" i="12" s="1"/>
  <c r="Q247" i="12" s="1"/>
  <c r="E79" i="12"/>
  <c r="F79" i="12" s="1"/>
  <c r="Q79" i="12" s="1"/>
  <c r="E284" i="12"/>
  <c r="F284" i="12" s="1"/>
  <c r="Q284" i="12" s="1"/>
  <c r="E394" i="12"/>
  <c r="F394" i="12" s="1"/>
  <c r="Q394" i="12" s="1"/>
  <c r="I353" i="12"/>
  <c r="E429" i="12"/>
  <c r="F429" i="12" s="1"/>
  <c r="Q429" i="12" s="1"/>
  <c r="E28" i="12"/>
  <c r="F28" i="12" s="1"/>
  <c r="Q28" i="12" s="1"/>
  <c r="E163" i="12"/>
  <c r="F163" i="12" s="1"/>
  <c r="Q163" i="12" s="1"/>
  <c r="E318" i="12"/>
  <c r="F318" i="12" s="1"/>
  <c r="Q318" i="12" s="1"/>
  <c r="E219" i="12"/>
  <c r="F219" i="12" s="1"/>
  <c r="Q219" i="12" s="1"/>
  <c r="E151" i="12"/>
  <c r="F151" i="12" s="1"/>
  <c r="Q151" i="12" s="1"/>
  <c r="E403" i="12"/>
  <c r="F403" i="12" s="1"/>
  <c r="Q403" i="12" s="1"/>
  <c r="E307" i="12"/>
  <c r="F307" i="12" s="1"/>
  <c r="Q307" i="12" s="1"/>
  <c r="E240" i="12"/>
  <c r="F240" i="12" s="1"/>
  <c r="Q240" i="12" s="1"/>
  <c r="AC10" i="12"/>
  <c r="AF10" i="12" s="1"/>
  <c r="E174" i="12"/>
  <c r="F174" i="12" s="1"/>
  <c r="Q174" i="12" s="1"/>
  <c r="E252" i="12"/>
  <c r="F252" i="12" s="1"/>
  <c r="Q252" i="12" s="1"/>
  <c r="E65" i="12"/>
  <c r="F65" i="12" s="1"/>
  <c r="Q65" i="12" s="1"/>
  <c r="I19" i="12"/>
  <c r="AC15" i="12"/>
  <c r="AF15" i="12" s="1"/>
  <c r="E92" i="12"/>
  <c r="F92" i="12" s="1"/>
  <c r="Q92" i="12" s="1"/>
  <c r="E87" i="12"/>
  <c r="F87" i="12" s="1"/>
  <c r="Q87" i="12" s="1"/>
  <c r="I37" i="12"/>
  <c r="E389" i="12"/>
  <c r="F389" i="12" s="1"/>
  <c r="Q389" i="12" s="1"/>
  <c r="I326" i="12"/>
  <c r="I220" i="12"/>
  <c r="I402" i="12"/>
  <c r="E121" i="12"/>
  <c r="F121" i="12" s="1"/>
  <c r="Q121" i="12" s="1"/>
  <c r="E105" i="12"/>
  <c r="F105" i="12" s="1"/>
  <c r="Q105" i="12" s="1"/>
  <c r="E108" i="12"/>
  <c r="F108" i="12" s="1"/>
  <c r="Q108" i="12" s="1"/>
  <c r="I415" i="12"/>
  <c r="I265" i="12"/>
  <c r="I119" i="12"/>
  <c r="I289" i="12"/>
  <c r="E52" i="12"/>
  <c r="F52" i="12" s="1"/>
  <c r="Q52" i="12" s="1"/>
  <c r="E393" i="12"/>
  <c r="F393" i="12" s="1"/>
  <c r="Q393" i="12" s="1"/>
  <c r="E356" i="12"/>
  <c r="F356" i="12" s="1"/>
  <c r="Q356" i="12" s="1"/>
  <c r="I345" i="12"/>
  <c r="I422" i="12"/>
  <c r="I371" i="12"/>
  <c r="E213" i="12"/>
  <c r="F213" i="12" s="1"/>
  <c r="Q213" i="12" s="1"/>
  <c r="I7" i="12"/>
  <c r="I187" i="12"/>
  <c r="E320" i="12"/>
  <c r="F320" i="12" s="1"/>
  <c r="Q320" i="12" s="1"/>
  <c r="E191" i="12"/>
  <c r="F191" i="12" s="1"/>
  <c r="Q191" i="12" s="1"/>
  <c r="I181" i="12"/>
  <c r="E221" i="12"/>
  <c r="F221" i="12" s="1"/>
  <c r="Q221" i="12" s="1"/>
  <c r="AF7" i="12"/>
  <c r="E38" i="12"/>
  <c r="F38" i="12" s="1"/>
  <c r="Q38" i="12" s="1"/>
  <c r="I262" i="12"/>
  <c r="I283" i="12"/>
  <c r="E271" i="12"/>
  <c r="F271" i="12" s="1"/>
  <c r="Q271" i="12" s="1"/>
  <c r="I159" i="12"/>
  <c r="I306" i="12"/>
  <c r="E349" i="12"/>
  <c r="F349" i="12" s="1"/>
  <c r="Q349" i="12" s="1"/>
  <c r="E256" i="12"/>
  <c r="F256" i="12" s="1"/>
  <c r="Q256" i="12" s="1"/>
  <c r="I330" i="12"/>
  <c r="E268" i="12"/>
  <c r="F268" i="12" s="1"/>
  <c r="Q268" i="12" s="1"/>
  <c r="E206" i="12"/>
  <c r="F206" i="12" s="1"/>
  <c r="Q206" i="12" s="1"/>
  <c r="E113" i="12"/>
  <c r="F113" i="12" s="1"/>
  <c r="Q113" i="12" s="1"/>
  <c r="E44" i="12"/>
  <c r="F44" i="12" s="1"/>
  <c r="Q44" i="12" s="1"/>
  <c r="E414" i="12"/>
  <c r="F414" i="12" s="1"/>
  <c r="Q414" i="12" s="1"/>
  <c r="E242" i="12"/>
  <c r="F242" i="12" s="1"/>
  <c r="Q242" i="12" s="1"/>
  <c r="E419" i="12"/>
  <c r="F419" i="12" s="1"/>
  <c r="Q419" i="12" s="1"/>
  <c r="E315" i="12"/>
  <c r="F315" i="12" s="1"/>
  <c r="Q315" i="12" s="1"/>
  <c r="E172" i="12"/>
  <c r="F172" i="12" s="1"/>
  <c r="Q172" i="12" s="1"/>
  <c r="E54" i="12"/>
  <c r="F54" i="12" s="1"/>
  <c r="Q54" i="12" s="1"/>
  <c r="AC2" i="12"/>
  <c r="AF2" i="12" s="1"/>
  <c r="AG2" i="12" s="1"/>
  <c r="E160" i="12"/>
  <c r="F160" i="12" s="1"/>
  <c r="Q160" i="12" s="1"/>
  <c r="E368" i="12"/>
  <c r="F368" i="12" s="1"/>
  <c r="Q368" i="12" s="1"/>
  <c r="E47" i="12"/>
  <c r="F47" i="12" s="1"/>
  <c r="Q47" i="12" s="1"/>
  <c r="E418" i="12"/>
  <c r="F418" i="12" s="1"/>
  <c r="Q418" i="12" s="1"/>
  <c r="E49" i="12"/>
  <c r="F49" i="12" s="1"/>
  <c r="Q49" i="12" s="1"/>
  <c r="E282" i="12"/>
  <c r="F282" i="12" s="1"/>
  <c r="Q282" i="12" s="1"/>
  <c r="E438" i="12"/>
  <c r="F438" i="12" s="1"/>
  <c r="Q438" i="12" s="1"/>
  <c r="E362" i="12"/>
  <c r="F362" i="12" s="1"/>
  <c r="Q362" i="12" s="1"/>
  <c r="E251" i="12"/>
  <c r="F251" i="12" s="1"/>
  <c r="Q251" i="12" s="1"/>
  <c r="E255" i="12"/>
  <c r="F255" i="12" s="1"/>
  <c r="Q255" i="12" s="1"/>
  <c r="E279" i="12"/>
  <c r="F279" i="12" s="1"/>
  <c r="Q279" i="12" s="1"/>
  <c r="E400" i="12"/>
  <c r="F400" i="12" s="1"/>
  <c r="Q400" i="12" s="1"/>
  <c r="E103" i="12"/>
  <c r="F103" i="12" s="1"/>
  <c r="Q103" i="12" s="1"/>
  <c r="E180" i="12"/>
  <c r="F180" i="12" s="1"/>
  <c r="Q180" i="12" s="1"/>
  <c r="I18" i="12"/>
  <c r="E140" i="12"/>
  <c r="F140" i="12" s="1"/>
  <c r="Q140" i="12" s="1"/>
  <c r="AC11" i="12"/>
  <c r="AF11" i="12" s="1"/>
  <c r="AC12" i="12"/>
  <c r="AF12" i="12" s="1"/>
  <c r="E13" i="12"/>
  <c r="F13" i="12" s="1"/>
  <c r="Q13" i="12" s="1"/>
  <c r="E154" i="12"/>
  <c r="F154" i="12" s="1"/>
  <c r="Q154" i="12" s="1"/>
  <c r="E408" i="12"/>
  <c r="F408" i="12" s="1"/>
  <c r="Q408" i="12" s="1"/>
  <c r="E34" i="12"/>
  <c r="F34" i="12" s="1"/>
  <c r="Q34" i="12" s="1"/>
  <c r="E60" i="12"/>
  <c r="F60" i="12" s="1"/>
  <c r="Q60" i="12" s="1"/>
  <c r="E316" i="12"/>
  <c r="F316" i="12" s="1"/>
  <c r="Q316" i="12" s="1"/>
  <c r="E369" i="12"/>
  <c r="F369" i="12" s="1"/>
  <c r="Q369" i="12" s="1"/>
  <c r="I233" i="12"/>
  <c r="E142" i="12"/>
  <c r="F142" i="12" s="1"/>
  <c r="Q142" i="12" s="1"/>
  <c r="E131" i="12"/>
  <c r="F131" i="12" s="1"/>
  <c r="Q131" i="12" s="1"/>
  <c r="E348" i="12"/>
  <c r="F348" i="12" s="1"/>
  <c r="Q348" i="12" s="1"/>
  <c r="E322" i="12"/>
  <c r="F322" i="12" s="1"/>
  <c r="Q322" i="12" s="1"/>
  <c r="E310" i="12"/>
  <c r="F310" i="12" s="1"/>
  <c r="Q310" i="12" s="1"/>
  <c r="E290" i="12"/>
  <c r="F290" i="12" s="1"/>
  <c r="Q290" i="12" s="1"/>
  <c r="E266" i="12"/>
  <c r="F266" i="12" s="1"/>
  <c r="Q266" i="12" s="1"/>
  <c r="E246" i="12"/>
  <c r="F246" i="12" s="1"/>
  <c r="Q246" i="12" s="1"/>
  <c r="E195" i="12"/>
  <c r="F195" i="12" s="1"/>
  <c r="Q195" i="12" s="1"/>
  <c r="E155" i="12"/>
  <c r="F155" i="12" s="1"/>
  <c r="Q155" i="12" s="1"/>
  <c r="E127" i="12"/>
  <c r="F127" i="12" s="1"/>
  <c r="Q127" i="12" s="1"/>
  <c r="E427" i="12"/>
  <c r="F427" i="12" s="1"/>
  <c r="Q427" i="12" s="1"/>
  <c r="E379" i="12"/>
  <c r="F379" i="12" s="1"/>
  <c r="Q379" i="12" s="1"/>
  <c r="E424" i="12"/>
  <c r="F424" i="12" s="1"/>
  <c r="Q424" i="12" s="1"/>
  <c r="E338" i="12"/>
  <c r="F338" i="12" s="1"/>
  <c r="Q338" i="12" s="1"/>
  <c r="E372" i="12"/>
  <c r="F372" i="12" s="1"/>
  <c r="Q372" i="12" s="1"/>
  <c r="E291" i="12"/>
  <c r="F291" i="12" s="1"/>
  <c r="Q291" i="12" s="1"/>
  <c r="E259" i="12"/>
  <c r="F259" i="12" s="1"/>
  <c r="Q259" i="12" s="1"/>
  <c r="E129" i="12"/>
  <c r="F129" i="12" s="1"/>
  <c r="Q129" i="12" s="1"/>
  <c r="E86" i="12"/>
  <c r="F86" i="12" s="1"/>
  <c r="Q86" i="12" s="1"/>
  <c r="E102" i="12"/>
  <c r="F102" i="12" s="1"/>
  <c r="Q102" i="12" s="1"/>
  <c r="H189" i="12"/>
  <c r="E97" i="12"/>
  <c r="F97" i="12" s="1"/>
  <c r="Q97" i="12" s="1"/>
  <c r="E81" i="12"/>
  <c r="F81" i="12" s="1"/>
  <c r="Q81" i="12" s="1"/>
  <c r="E239" i="12"/>
  <c r="F239" i="12" s="1"/>
  <c r="L239" i="12" s="1"/>
  <c r="I124" i="12"/>
  <c r="E234" i="12"/>
  <c r="F234" i="12" s="1"/>
  <c r="Q234" i="12" s="1"/>
  <c r="E126" i="12"/>
  <c r="F126" i="12" s="1"/>
  <c r="Q126" i="12" s="1"/>
  <c r="E224" i="12"/>
  <c r="F224" i="12" s="1"/>
  <c r="Q224" i="12" s="1"/>
  <c r="E303" i="12"/>
  <c r="F303" i="12" s="1"/>
  <c r="Q303" i="12" s="1"/>
  <c r="E385" i="12"/>
  <c r="F385" i="12" s="1"/>
  <c r="Q385" i="12" s="1"/>
  <c r="E425" i="12"/>
  <c r="F425" i="12" s="1"/>
  <c r="Q425" i="12" s="1"/>
  <c r="E416" i="12"/>
  <c r="F416" i="12" s="1"/>
  <c r="Q416" i="12" s="1"/>
  <c r="I336" i="12"/>
  <c r="E91" i="12"/>
  <c r="F91" i="12" s="1"/>
  <c r="Q91" i="12" s="1"/>
  <c r="E370" i="12"/>
  <c r="F370" i="12" s="1"/>
  <c r="Q370" i="12" s="1"/>
  <c r="Q12" i="14"/>
  <c r="E15" i="12"/>
  <c r="F15" i="12" s="1"/>
  <c r="Q15" i="12" s="1"/>
  <c r="E33" i="12"/>
  <c r="F33" i="12" s="1"/>
  <c r="Q33" i="12" s="1"/>
  <c r="E130" i="12"/>
  <c r="F130" i="12" s="1"/>
  <c r="Q130" i="12" s="1"/>
  <c r="E20" i="12"/>
  <c r="F20" i="12" s="1"/>
  <c r="Q20" i="12" s="1"/>
  <c r="E167" i="12"/>
  <c r="F167" i="12" s="1"/>
  <c r="Q167" i="12" s="1"/>
  <c r="Q8" i="14"/>
  <c r="E319" i="12"/>
  <c r="F319" i="12" s="1"/>
  <c r="Q319" i="12" s="1"/>
  <c r="E150" i="12"/>
  <c r="F150" i="12" s="1"/>
  <c r="Q150" i="12" s="1"/>
  <c r="E96" i="12"/>
  <c r="F96" i="12" s="1"/>
  <c r="Q96" i="12" s="1"/>
  <c r="E122" i="12"/>
  <c r="F122" i="12" s="1"/>
  <c r="Q122" i="12" s="1"/>
  <c r="I35" i="12"/>
  <c r="E9" i="12"/>
  <c r="F9" i="12" s="1"/>
  <c r="Q9" i="12" s="1"/>
  <c r="E437" i="12"/>
  <c r="F437" i="12" s="1"/>
  <c r="Q437" i="12" s="1"/>
  <c r="E260" i="12"/>
  <c r="F260" i="12" s="1"/>
  <c r="Q260" i="12" s="1"/>
  <c r="U35" i="12"/>
  <c r="I397" i="12"/>
  <c r="E88" i="12"/>
  <c r="F88" i="12" s="1"/>
  <c r="Q88" i="12" s="1"/>
  <c r="P18" i="14"/>
  <c r="N303" i="12"/>
  <c r="O303" i="12" s="1"/>
  <c r="N259" i="12"/>
  <c r="O259" i="12" s="1"/>
  <c r="E380" i="12"/>
  <c r="F380" i="12" s="1"/>
  <c r="Q380" i="12" s="1"/>
  <c r="E21" i="12"/>
  <c r="F21" i="12" s="1"/>
  <c r="Q21" i="12" s="1"/>
  <c r="E332" i="12"/>
  <c r="F332" i="12" s="1"/>
  <c r="Q332" i="12" s="1"/>
  <c r="E347" i="12"/>
  <c r="F347" i="12" s="1"/>
  <c r="Q347" i="12" s="1"/>
  <c r="E147" i="12"/>
  <c r="F147" i="12" s="1"/>
  <c r="I22" i="12"/>
  <c r="E197" i="12"/>
  <c r="F197" i="12" s="1"/>
  <c r="Q197" i="12" s="1"/>
  <c r="Q5" i="14"/>
  <c r="E67" i="12"/>
  <c r="F67" i="12" s="1"/>
  <c r="Q67" i="12" s="1"/>
  <c r="E192" i="12"/>
  <c r="F192" i="12" s="1"/>
  <c r="Q192" i="12" s="1"/>
  <c r="E8" i="12"/>
  <c r="F8" i="12" s="1"/>
  <c r="Q8" i="12" s="1"/>
  <c r="E413" i="12"/>
  <c r="F413" i="12" s="1"/>
  <c r="Q413" i="12" s="1"/>
  <c r="E173" i="12"/>
  <c r="F173" i="12" s="1"/>
  <c r="Q173" i="12" s="1"/>
  <c r="E149" i="12"/>
  <c r="F149" i="12" s="1"/>
  <c r="Q149" i="12" s="1"/>
  <c r="I83" i="12"/>
  <c r="E83" i="12"/>
  <c r="F83" i="12" s="1"/>
  <c r="Q83" i="12" s="1"/>
  <c r="I232" i="12"/>
  <c r="E232" i="12"/>
  <c r="F232" i="12" s="1"/>
  <c r="Q232" i="12" s="1"/>
  <c r="I411" i="12"/>
  <c r="E411" i="12"/>
  <c r="F411" i="12" s="1"/>
  <c r="Q411" i="12" s="1"/>
  <c r="I214" i="12"/>
  <c r="E214" i="12"/>
  <c r="F214" i="12" s="1"/>
  <c r="Q214" i="12" s="1"/>
  <c r="I77" i="12"/>
  <c r="E77" i="12"/>
  <c r="F77" i="12" s="1"/>
  <c r="Q77" i="12" s="1"/>
  <c r="I82" i="12"/>
  <c r="E82" i="12"/>
  <c r="F82" i="12" s="1"/>
  <c r="Q82" i="12" s="1"/>
  <c r="I216" i="12"/>
  <c r="E216" i="12"/>
  <c r="F216" i="12" s="1"/>
  <c r="Q216" i="12" s="1"/>
  <c r="E17" i="12"/>
  <c r="F17" i="12" s="1"/>
  <c r="Q17" i="12" s="1"/>
  <c r="I17" i="12"/>
  <c r="I2" i="12"/>
  <c r="E300" i="12"/>
  <c r="F300" i="12" s="1"/>
  <c r="Q300" i="12" s="1"/>
  <c r="I53" i="12"/>
  <c r="E53" i="12"/>
  <c r="F53" i="12" s="1"/>
  <c r="Q53" i="12" s="1"/>
  <c r="I85" i="12"/>
  <c r="E85" i="12"/>
  <c r="F85" i="12" s="1"/>
  <c r="Q85" i="12" s="1"/>
  <c r="I117" i="12"/>
  <c r="E117" i="12"/>
  <c r="F117" i="12" s="1"/>
  <c r="Q117" i="12" s="1"/>
  <c r="I58" i="12"/>
  <c r="E58" i="12"/>
  <c r="I90" i="12"/>
  <c r="E90" i="12"/>
  <c r="F90" i="12" s="1"/>
  <c r="Q90" i="12" s="1"/>
  <c r="I152" i="12"/>
  <c r="E152" i="12"/>
  <c r="F152" i="12" s="1"/>
  <c r="Q152" i="12" s="1"/>
  <c r="E144" i="12"/>
  <c r="F144" i="12" s="1"/>
  <c r="Q144" i="12" s="1"/>
  <c r="E226" i="12"/>
  <c r="F226" i="12" s="1"/>
  <c r="Q226" i="12" s="1"/>
  <c r="E24" i="12"/>
  <c r="F24" i="12" s="1"/>
  <c r="Q24" i="12" s="1"/>
  <c r="E331" i="12"/>
  <c r="F331" i="12" s="1"/>
  <c r="Q331" i="12" s="1"/>
  <c r="E223" i="12"/>
  <c r="F223" i="12" s="1"/>
  <c r="Q223" i="12" s="1"/>
  <c r="E404" i="12"/>
  <c r="F404" i="12" s="1"/>
  <c r="Q404" i="12" s="1"/>
  <c r="E386" i="12"/>
  <c r="F386" i="12" s="1"/>
  <c r="Q386" i="12" s="1"/>
  <c r="E381" i="12"/>
  <c r="F381" i="12" s="1"/>
  <c r="Q381" i="12" s="1"/>
  <c r="E337" i="12"/>
  <c r="F337" i="12" s="1"/>
  <c r="Q337" i="12" s="1"/>
  <c r="E287" i="12"/>
  <c r="F287" i="12" s="1"/>
  <c r="Q287" i="12" s="1"/>
  <c r="E64" i="12"/>
  <c r="F64" i="12" s="1"/>
  <c r="Q64" i="12" s="1"/>
  <c r="E56" i="12"/>
  <c r="F56" i="12" s="1"/>
  <c r="Q56" i="12" s="1"/>
  <c r="E16" i="12"/>
  <c r="F16" i="12" s="1"/>
  <c r="Q16" i="12" s="1"/>
  <c r="I182" i="12"/>
  <c r="E182" i="12"/>
  <c r="F182" i="12" s="1"/>
  <c r="Q182" i="12" s="1"/>
  <c r="I41" i="12"/>
  <c r="E41" i="12"/>
  <c r="F41" i="12" s="1"/>
  <c r="Q41" i="12" s="1"/>
  <c r="I72" i="12"/>
  <c r="E72" i="12"/>
  <c r="F72" i="12" s="1"/>
  <c r="Q72" i="12" s="1"/>
  <c r="I104" i="12"/>
  <c r="E104" i="12"/>
  <c r="F104" i="12" s="1"/>
  <c r="Q104" i="12" s="1"/>
  <c r="I237" i="12"/>
  <c r="E237" i="12"/>
  <c r="F237" i="12" s="1"/>
  <c r="Q237" i="12" s="1"/>
  <c r="I158" i="12"/>
  <c r="E158" i="12"/>
  <c r="F158" i="12" s="1"/>
  <c r="Q158" i="12" s="1"/>
  <c r="I61" i="12"/>
  <c r="E61" i="12"/>
  <c r="F61" i="12" s="1"/>
  <c r="Q61" i="12" s="1"/>
  <c r="I93" i="12"/>
  <c r="E93" i="12"/>
  <c r="F93" i="12" s="1"/>
  <c r="Q93" i="12" s="1"/>
  <c r="I66" i="12"/>
  <c r="E66" i="12"/>
  <c r="F66" i="12" s="1"/>
  <c r="Q66" i="12" s="1"/>
  <c r="I98" i="12"/>
  <c r="E98" i="12"/>
  <c r="F98" i="12" s="1"/>
  <c r="Q98" i="12" s="1"/>
  <c r="I51" i="12"/>
  <c r="E51" i="12"/>
  <c r="F51" i="12" s="1"/>
  <c r="Q51" i="12" s="1"/>
  <c r="I115" i="12"/>
  <c r="E115" i="12"/>
  <c r="F115" i="12" s="1"/>
  <c r="Q115" i="12" s="1"/>
  <c r="I45" i="12"/>
  <c r="E45" i="12"/>
  <c r="F45" i="12" s="1"/>
  <c r="Q45" i="12" s="1"/>
  <c r="I109" i="12"/>
  <c r="E109" i="12"/>
  <c r="F109" i="12" s="1"/>
  <c r="Q109" i="12" s="1"/>
  <c r="I50" i="12"/>
  <c r="E50" i="12"/>
  <c r="F50" i="12" s="1"/>
  <c r="Q50" i="12" s="1"/>
  <c r="I114" i="12"/>
  <c r="E114" i="12"/>
  <c r="F114" i="12" s="1"/>
  <c r="Q114" i="12" s="1"/>
  <c r="I263" i="12"/>
  <c r="E263" i="12"/>
  <c r="F263" i="12" s="1"/>
  <c r="Q263" i="12" s="1"/>
  <c r="I168" i="12"/>
  <c r="E168" i="12"/>
  <c r="F168" i="12" s="1"/>
  <c r="Q168" i="12" s="1"/>
  <c r="I401" i="12"/>
  <c r="E401" i="12"/>
  <c r="F401" i="12" s="1"/>
  <c r="Q401" i="12" s="1"/>
  <c r="I295" i="12"/>
  <c r="E295" i="12"/>
  <c r="F295" i="12" s="1"/>
  <c r="Q295" i="12" s="1"/>
  <c r="E26" i="12"/>
  <c r="F26" i="12" s="1"/>
  <c r="Q26" i="12" s="1"/>
  <c r="E378" i="12"/>
  <c r="F378" i="12" s="1"/>
  <c r="Q378" i="12" s="1"/>
  <c r="E324" i="12"/>
  <c r="F324" i="12" s="1"/>
  <c r="Q324" i="12" s="1"/>
  <c r="E59" i="12"/>
  <c r="F59" i="12" s="1"/>
  <c r="Q59" i="12" s="1"/>
  <c r="I43" i="12"/>
  <c r="E43" i="12"/>
  <c r="I75" i="12"/>
  <c r="E75" i="12"/>
  <c r="F75" i="12" s="1"/>
  <c r="Q75" i="12" s="1"/>
  <c r="I107" i="12"/>
  <c r="E107" i="12"/>
  <c r="F107" i="12" s="1"/>
  <c r="Q107" i="12" s="1"/>
  <c r="I48" i="12"/>
  <c r="E48" i="12"/>
  <c r="F48" i="12" s="1"/>
  <c r="Q48" i="12" s="1"/>
  <c r="I80" i="12"/>
  <c r="E80" i="12"/>
  <c r="F80" i="12" s="1"/>
  <c r="Q80" i="12" s="1"/>
  <c r="I112" i="12"/>
  <c r="E112" i="12"/>
  <c r="F112" i="12" s="1"/>
  <c r="Q112" i="12" s="1"/>
  <c r="I436" i="12"/>
  <c r="E436" i="12"/>
  <c r="F436" i="12" s="1"/>
  <c r="Q436" i="12" s="1"/>
  <c r="I36" i="12"/>
  <c r="E36" i="12"/>
  <c r="F36" i="12" s="1"/>
  <c r="Q36" i="12" s="1"/>
  <c r="I69" i="12"/>
  <c r="E69" i="12"/>
  <c r="F69" i="12" s="1"/>
  <c r="Q69" i="12" s="1"/>
  <c r="I101" i="12"/>
  <c r="E101" i="12"/>
  <c r="F101" i="12" s="1"/>
  <c r="Q101" i="12" s="1"/>
  <c r="I42" i="12"/>
  <c r="E42" i="12"/>
  <c r="F42" i="12" s="1"/>
  <c r="Q42" i="12" s="1"/>
  <c r="I74" i="12"/>
  <c r="E74" i="12"/>
  <c r="F74" i="12" s="1"/>
  <c r="Q74" i="12" s="1"/>
  <c r="I106" i="12"/>
  <c r="E106" i="12"/>
  <c r="F106" i="12" s="1"/>
  <c r="Q106" i="12" s="1"/>
  <c r="I200" i="12"/>
  <c r="E200" i="12"/>
  <c r="F200" i="12" s="1"/>
  <c r="Q200" i="12" s="1"/>
  <c r="N440" i="12"/>
  <c r="O440" i="12" s="1"/>
  <c r="N370" i="12"/>
  <c r="O370" i="12" s="1"/>
  <c r="N389" i="12"/>
  <c r="O389" i="12" s="1"/>
  <c r="P26" i="14"/>
  <c r="Q11" i="14"/>
  <c r="N424" i="12"/>
  <c r="O424" i="12" s="1"/>
  <c r="P19" i="14"/>
  <c r="N365" i="12"/>
  <c r="O365" i="12" s="1"/>
  <c r="N266" i="12"/>
  <c r="O266" i="12" s="1"/>
  <c r="N151" i="12"/>
  <c r="O151" i="12" s="1"/>
  <c r="N315" i="12"/>
  <c r="O315" i="12" s="1"/>
  <c r="N422" i="12"/>
  <c r="N379" i="12"/>
  <c r="O379" i="12" s="1"/>
  <c r="N289" i="12"/>
  <c r="N397" i="12"/>
  <c r="O397" i="12" s="1"/>
  <c r="N439" i="12"/>
  <c r="N387" i="12"/>
  <c r="O387" i="12" s="1"/>
  <c r="N396" i="12"/>
  <c r="N167" i="12"/>
  <c r="O167" i="12" s="1"/>
  <c r="N204" i="12"/>
  <c r="N416" i="12"/>
  <c r="O416" i="12" s="1"/>
  <c r="N392" i="12"/>
  <c r="N258" i="12"/>
  <c r="N438" i="12"/>
  <c r="O438" i="12" s="1"/>
  <c r="N349" i="12"/>
  <c r="O349" i="12" s="1"/>
  <c r="N294" i="12"/>
  <c r="N123" i="12"/>
  <c r="O123" i="12" s="1"/>
  <c r="N250" i="12"/>
  <c r="N433" i="12"/>
  <c r="N431" i="12"/>
  <c r="N359" i="12"/>
  <c r="N169" i="12"/>
  <c r="N257" i="12"/>
  <c r="O257" i="12" s="1"/>
  <c r="N278" i="12"/>
  <c r="N277" i="12"/>
  <c r="N221" i="12"/>
  <c r="O221" i="12" s="1"/>
  <c r="N360" i="12"/>
  <c r="N269" i="12"/>
  <c r="N340" i="12"/>
  <c r="O340" i="12" s="1"/>
  <c r="N384" i="12"/>
  <c r="O384" i="12" s="1"/>
  <c r="N432" i="12"/>
  <c r="O432" i="12" s="1"/>
  <c r="N381" i="12"/>
  <c r="O381" i="12" s="1"/>
  <c r="N243" i="12"/>
  <c r="O243" i="12" s="1"/>
  <c r="N337" i="12"/>
  <c r="O337" i="12" s="1"/>
  <c r="N346" i="12"/>
  <c r="O346" i="12" s="1"/>
  <c r="N241" i="12"/>
  <c r="O241" i="12" s="1"/>
  <c r="N215" i="12"/>
  <c r="N435" i="12"/>
  <c r="N293" i="12"/>
  <c r="N228" i="12"/>
  <c r="N382" i="12"/>
  <c r="N272" i="12"/>
  <c r="N311" i="12"/>
  <c r="O311" i="12" s="1"/>
  <c r="N362" i="12"/>
  <c r="O362" i="12" s="1"/>
  <c r="N367" i="12"/>
  <c r="O367" i="12" s="1"/>
  <c r="N310" i="12"/>
  <c r="O310" i="12" s="1"/>
  <c r="N191" i="12"/>
  <c r="O191" i="12" s="1"/>
  <c r="N248" i="12"/>
  <c r="O248" i="12" s="1"/>
  <c r="N267" i="12"/>
  <c r="N172" i="12"/>
  <c r="O172" i="12" s="1"/>
  <c r="N426" i="12"/>
  <c r="O426" i="12" s="1"/>
  <c r="N377" i="12"/>
  <c r="N343" i="12"/>
  <c r="N217" i="12"/>
  <c r="N429" i="12"/>
  <c r="O429" i="12" s="1"/>
  <c r="N393" i="12"/>
  <c r="O393" i="12" s="1"/>
  <c r="N300" i="12"/>
  <c r="O300" i="12" s="1"/>
  <c r="N358" i="12"/>
  <c r="N411" i="12"/>
  <c r="N344" i="12"/>
  <c r="N391" i="12"/>
  <c r="N153" i="12"/>
  <c r="N207" i="12"/>
  <c r="O207" i="12" s="1"/>
  <c r="N347" i="12"/>
  <c r="O347" i="12" s="1"/>
  <c r="N295" i="12"/>
  <c r="N328" i="12"/>
  <c r="N415" i="12"/>
  <c r="N302" i="12"/>
  <c r="N375" i="12"/>
  <c r="N327" i="12"/>
  <c r="N297" i="12"/>
  <c r="N249" i="12"/>
  <c r="N201" i="12"/>
  <c r="N227" i="12"/>
  <c r="N194" i="12"/>
  <c r="N316" i="12"/>
  <c r="O316" i="12" s="1"/>
  <c r="N292" i="12"/>
  <c r="O292" i="12" s="1"/>
  <c r="N131" i="12"/>
  <c r="O131" i="12" s="1"/>
  <c r="N279" i="12"/>
  <c r="O279" i="12" s="1"/>
  <c r="N329" i="12"/>
  <c r="N270" i="12"/>
  <c r="N225" i="12"/>
  <c r="N342" i="12"/>
  <c r="N309" i="12"/>
  <c r="N185" i="12"/>
  <c r="N133" i="12"/>
  <c r="N408" i="12"/>
  <c r="O408" i="12" s="1"/>
  <c r="N183" i="12"/>
  <c r="N234" i="12"/>
  <c r="O234" i="12" s="1"/>
  <c r="N238" i="12"/>
  <c r="N323" i="12"/>
  <c r="N247" i="12"/>
  <c r="O247" i="12" s="1"/>
  <c r="P23" i="15"/>
  <c r="Q8" i="15"/>
  <c r="P22" i="15"/>
  <c r="P25" i="15"/>
  <c r="Q10" i="15"/>
  <c r="Q9" i="15"/>
  <c r="S5" i="15"/>
  <c r="T4" i="15"/>
  <c r="U4" i="15" s="1"/>
  <c r="P19" i="15"/>
  <c r="Q4" i="15"/>
  <c r="Q6" i="14"/>
  <c r="P21" i="14"/>
  <c r="P24" i="14"/>
  <c r="P25" i="14"/>
  <c r="Q7" i="14"/>
  <c r="P22" i="14"/>
  <c r="S5" i="14"/>
  <c r="T4" i="14"/>
  <c r="U4" i="14" s="1"/>
  <c r="AB16" i="12"/>
  <c r="AC16" i="12" s="1"/>
  <c r="AC6" i="12"/>
  <c r="AF6" i="12" s="1"/>
  <c r="AC14" i="12"/>
  <c r="AF14" i="12" s="1"/>
  <c r="AC18" i="12"/>
  <c r="AF18" i="12" s="1"/>
  <c r="AB20" i="12"/>
  <c r="I161" i="12"/>
  <c r="E161" i="12"/>
  <c r="I410" i="12"/>
  <c r="E410" i="12"/>
  <c r="F229" i="12"/>
  <c r="Q229" i="12" s="1"/>
  <c r="F27" i="12"/>
  <c r="Q27" i="12" s="1"/>
  <c r="AC5" i="12"/>
  <c r="AF5" i="12" s="1"/>
  <c r="AF13" i="12"/>
  <c r="I405" i="12"/>
  <c r="E405" i="12"/>
  <c r="F3" i="12"/>
  <c r="Q3" i="12" s="1"/>
  <c r="AC4" i="12"/>
  <c r="AF4" i="12" s="1"/>
  <c r="I383" i="12"/>
  <c r="E383" i="12"/>
  <c r="I261" i="12"/>
  <c r="E261" i="12"/>
  <c r="I133" i="12"/>
  <c r="E133" i="12"/>
  <c r="I153" i="12"/>
  <c r="E153" i="12"/>
  <c r="I360" i="12"/>
  <c r="E360" i="12"/>
  <c r="I382" i="12"/>
  <c r="E382" i="12"/>
  <c r="I335" i="12"/>
  <c r="E335" i="12"/>
  <c r="I280" i="12"/>
  <c r="E280" i="12"/>
  <c r="I297" i="12"/>
  <c r="E297" i="12"/>
  <c r="I227" i="12"/>
  <c r="E227" i="12"/>
  <c r="I175" i="12"/>
  <c r="E175" i="12"/>
  <c r="I350" i="12"/>
  <c r="E350" i="12"/>
  <c r="I329" i="12"/>
  <c r="E329" i="12"/>
  <c r="I254" i="12"/>
  <c r="E254" i="12"/>
  <c r="F120" i="12"/>
  <c r="Q120" i="12" s="1"/>
  <c r="F124" i="12"/>
  <c r="Q124" i="12" s="1"/>
  <c r="I391" i="12"/>
  <c r="E391" i="12"/>
  <c r="I285" i="12"/>
  <c r="E285" i="12"/>
  <c r="F37" i="12"/>
  <c r="Q37" i="12" s="1"/>
  <c r="I204" i="12"/>
  <c r="E204" i="12"/>
  <c r="F402" i="12"/>
  <c r="Q402" i="12" s="1"/>
  <c r="F345" i="12"/>
  <c r="Q345" i="12" s="1"/>
  <c r="F306" i="12"/>
  <c r="Q306" i="12" s="1"/>
  <c r="F278" i="12"/>
  <c r="Q278" i="12" s="1"/>
  <c r="F250" i="12"/>
  <c r="Q250" i="12" s="1"/>
  <c r="F187" i="12"/>
  <c r="Q187" i="12" s="1"/>
  <c r="F171" i="12"/>
  <c r="Q171" i="12" s="1"/>
  <c r="F439" i="12"/>
  <c r="Q439" i="12" s="1"/>
  <c r="F326" i="12"/>
  <c r="Q326" i="12" s="1"/>
  <c r="F281" i="12"/>
  <c r="Q281" i="12" s="1"/>
  <c r="F333" i="12"/>
  <c r="Q333" i="12" s="1"/>
  <c r="F283" i="12"/>
  <c r="Q283" i="12" s="1"/>
  <c r="F145" i="12"/>
  <c r="Q145" i="12" s="1"/>
  <c r="F35" i="12"/>
  <c r="Q35" i="12" s="1"/>
  <c r="I201" i="12"/>
  <c r="E201" i="12"/>
  <c r="F2" i="12"/>
  <c r="F186" i="12"/>
  <c r="Q186" i="12" s="1"/>
  <c r="I396" i="12"/>
  <c r="E396" i="12"/>
  <c r="I245" i="12"/>
  <c r="E245" i="12"/>
  <c r="F138" i="12"/>
  <c r="Q138" i="12" s="1"/>
  <c r="I433" i="12"/>
  <c r="E433" i="12"/>
  <c r="N414" i="12"/>
  <c r="O414" i="12" s="1"/>
  <c r="I352" i="12"/>
  <c r="E352" i="12"/>
  <c r="N394" i="12"/>
  <c r="O394" i="12" s="1"/>
  <c r="I407" i="12"/>
  <c r="E407" i="12"/>
  <c r="N330" i="12"/>
  <c r="I272" i="12"/>
  <c r="E272" i="12"/>
  <c r="I249" i="12"/>
  <c r="E249" i="12"/>
  <c r="N273" i="12"/>
  <c r="O273" i="12" s="1"/>
  <c r="N353" i="12"/>
  <c r="N242" i="12"/>
  <c r="O242" i="12" s="1"/>
  <c r="N139" i="12"/>
  <c r="O139" i="12" s="1"/>
  <c r="I228" i="12"/>
  <c r="E228" i="12"/>
  <c r="N313" i="12"/>
  <c r="O313" i="12" s="1"/>
  <c r="I199" i="12"/>
  <c r="E199" i="12"/>
  <c r="N288" i="12"/>
  <c r="O288" i="12" s="1"/>
  <c r="N281" i="12"/>
  <c r="I209" i="12"/>
  <c r="E209" i="12"/>
  <c r="I420" i="12"/>
  <c r="E420" i="12"/>
  <c r="I342" i="12"/>
  <c r="E342" i="12"/>
  <c r="I302" i="12"/>
  <c r="E302" i="12"/>
  <c r="N423" i="12"/>
  <c r="O423" i="12" s="1"/>
  <c r="I225" i="12"/>
  <c r="E225" i="12"/>
  <c r="F183" i="12"/>
  <c r="Q183" i="12" s="1"/>
  <c r="N434" i="12"/>
  <c r="O434" i="12" s="1"/>
  <c r="I375" i="12"/>
  <c r="E375" i="12"/>
  <c r="I317" i="12"/>
  <c r="E317" i="12"/>
  <c r="I269" i="12"/>
  <c r="E269" i="12"/>
  <c r="L428" i="12"/>
  <c r="M428" i="12" s="1"/>
  <c r="N412" i="12"/>
  <c r="O412" i="12" s="1"/>
  <c r="F397" i="12"/>
  <c r="Q397" i="12" s="1"/>
  <c r="N361" i="12"/>
  <c r="N420" i="12"/>
  <c r="F336" i="12"/>
  <c r="Q336" i="12" s="1"/>
  <c r="N321" i="12"/>
  <c r="F294" i="12"/>
  <c r="Q294" i="12" s="1"/>
  <c r="N286" i="12"/>
  <c r="F258" i="12"/>
  <c r="Q258" i="12" s="1"/>
  <c r="F119" i="12"/>
  <c r="Q119" i="12" s="1"/>
  <c r="N210" i="12"/>
  <c r="O210" i="12" s="1"/>
  <c r="AC9" i="12"/>
  <c r="AF9" i="12" s="1"/>
  <c r="F415" i="12"/>
  <c r="Q415" i="12" s="1"/>
  <c r="N383" i="12"/>
  <c r="N405" i="12"/>
  <c r="N350" i="12"/>
  <c r="N351" i="12"/>
  <c r="F422" i="12"/>
  <c r="Q422" i="12" s="1"/>
  <c r="N301" i="12"/>
  <c r="F289" i="12"/>
  <c r="Q289" i="12" s="1"/>
  <c r="N245" i="12"/>
  <c r="N209" i="12"/>
  <c r="N177" i="12"/>
  <c r="N364" i="12"/>
  <c r="N125" i="12"/>
  <c r="F235" i="12"/>
  <c r="Q235" i="12" s="1"/>
  <c r="N398" i="12"/>
  <c r="N366" i="12"/>
  <c r="N357" i="12"/>
  <c r="O357" i="12" s="1"/>
  <c r="N332" i="12"/>
  <c r="O332" i="12" s="1"/>
  <c r="N304" i="12"/>
  <c r="F264" i="12"/>
  <c r="Q264" i="12" s="1"/>
  <c r="N252" i="12"/>
  <c r="O252" i="12" s="1"/>
  <c r="N199" i="12"/>
  <c r="N175" i="12"/>
  <c r="N162" i="12"/>
  <c r="F435" i="12"/>
  <c r="Q435" i="12" s="1"/>
  <c r="N395" i="12"/>
  <c r="N369" i="12"/>
  <c r="O369" i="12" s="1"/>
  <c r="F339" i="12"/>
  <c r="Q339" i="12" s="1"/>
  <c r="F267" i="12"/>
  <c r="Q267" i="12" s="1"/>
  <c r="F165" i="12"/>
  <c r="Q165" i="12" s="1"/>
  <c r="F7" i="12"/>
  <c r="Q7" i="12" s="1"/>
  <c r="I359" i="12"/>
  <c r="E359" i="12"/>
  <c r="F170" i="12"/>
  <c r="Q170" i="12" s="1"/>
  <c r="F19" i="12"/>
  <c r="Q19" i="12" s="1"/>
  <c r="F4" i="12"/>
  <c r="Q4" i="12" s="1"/>
  <c r="I417" i="12"/>
  <c r="E417" i="12"/>
  <c r="I395" i="12"/>
  <c r="E395" i="12"/>
  <c r="I344" i="12"/>
  <c r="E344" i="12"/>
  <c r="I366" i="12"/>
  <c r="E366" i="12"/>
  <c r="I304" i="12"/>
  <c r="E304" i="12"/>
  <c r="I162" i="12"/>
  <c r="E162" i="12"/>
  <c r="I141" i="12"/>
  <c r="E141" i="12"/>
  <c r="I185" i="12"/>
  <c r="E185" i="12"/>
  <c r="I431" i="12"/>
  <c r="E431" i="12"/>
  <c r="I334" i="12"/>
  <c r="E334" i="12"/>
  <c r="I286" i="12"/>
  <c r="E286" i="12"/>
  <c r="I169" i="12"/>
  <c r="E169" i="12"/>
  <c r="I364" i="12"/>
  <c r="E364" i="12"/>
  <c r="I309" i="12"/>
  <c r="E309" i="12"/>
  <c r="I253" i="12"/>
  <c r="E253" i="12"/>
  <c r="I238" i="12"/>
  <c r="E238" i="12"/>
  <c r="F353" i="12"/>
  <c r="Q353" i="12" s="1"/>
  <c r="F409" i="12"/>
  <c r="Q409" i="12" s="1"/>
  <c r="F277" i="12"/>
  <c r="Q277" i="12" s="1"/>
  <c r="F215" i="12"/>
  <c r="Q215" i="12" s="1"/>
  <c r="F220" i="12"/>
  <c r="Q220" i="12" s="1"/>
  <c r="AF3" i="12"/>
  <c r="F371" i="12"/>
  <c r="Q371" i="12" s="1"/>
  <c r="F392" i="12"/>
  <c r="Q392" i="12" s="1"/>
  <c r="F355" i="12"/>
  <c r="Q355" i="12" s="1"/>
  <c r="I323" i="12"/>
  <c r="E323" i="12"/>
  <c r="F18" i="12"/>
  <c r="Q18" i="12" s="1"/>
  <c r="I30" i="12"/>
  <c r="E30" i="12"/>
  <c r="F233" i="12"/>
  <c r="Q233" i="12" s="1"/>
  <c r="I193" i="12"/>
  <c r="E193" i="12"/>
  <c r="I399" i="12"/>
  <c r="E399" i="12"/>
  <c r="I327" i="12"/>
  <c r="E327" i="12"/>
  <c r="I177" i="12"/>
  <c r="E177" i="12"/>
  <c r="I388" i="12"/>
  <c r="E388" i="12"/>
  <c r="I398" i="12"/>
  <c r="E398" i="12"/>
  <c r="I351" i="12"/>
  <c r="E351" i="12"/>
  <c r="I296" i="12"/>
  <c r="E296" i="12"/>
  <c r="I321" i="12"/>
  <c r="E321" i="12"/>
  <c r="Z26" i="12"/>
  <c r="AA26" i="12" s="1"/>
  <c r="AA28" i="12"/>
  <c r="Z27" i="12"/>
  <c r="AA27" i="12" s="1"/>
  <c r="U30" i="12"/>
  <c r="N22" i="12"/>
  <c r="N8" i="12"/>
  <c r="O8" i="12" s="1"/>
  <c r="N226" i="12"/>
  <c r="O226" i="12" s="1"/>
  <c r="N212" i="12"/>
  <c r="O212" i="12" s="1"/>
  <c r="N196" i="12"/>
  <c r="O196" i="12" s="1"/>
  <c r="N180" i="12"/>
  <c r="O180" i="12" s="1"/>
  <c r="N164" i="12"/>
  <c r="N148" i="12"/>
  <c r="O148" i="12" s="1"/>
  <c r="N202" i="12"/>
  <c r="O202" i="12" s="1"/>
  <c r="N142" i="12"/>
  <c r="O142" i="12" s="1"/>
  <c r="N126" i="12"/>
  <c r="O126" i="12" s="1"/>
  <c r="N27" i="12"/>
  <c r="N132" i="12"/>
  <c r="O132" i="12" s="1"/>
  <c r="N40" i="12"/>
  <c r="O40" i="12" s="1"/>
  <c r="N36" i="12"/>
  <c r="N16" i="12"/>
  <c r="O16" i="12" s="1"/>
  <c r="N198" i="12"/>
  <c r="O198" i="12" s="1"/>
  <c r="N174" i="12"/>
  <c r="O174" i="12" s="1"/>
  <c r="N43" i="12"/>
  <c r="N33" i="12"/>
  <c r="O33" i="12" s="1"/>
  <c r="N28" i="12"/>
  <c r="O28" i="12" s="1"/>
  <c r="N232" i="12"/>
  <c r="N115" i="12"/>
  <c r="N111" i="12"/>
  <c r="O111" i="12" s="1"/>
  <c r="N107" i="12"/>
  <c r="N103" i="12"/>
  <c r="O103" i="12" s="1"/>
  <c r="N99" i="12"/>
  <c r="O99" i="12" s="1"/>
  <c r="N95" i="12"/>
  <c r="O95" i="12" s="1"/>
  <c r="N91" i="12"/>
  <c r="O91" i="12" s="1"/>
  <c r="N87" i="12"/>
  <c r="O87" i="12" s="1"/>
  <c r="N83" i="12"/>
  <c r="N79" i="12"/>
  <c r="O79" i="12" s="1"/>
  <c r="N75" i="12"/>
  <c r="N71" i="12"/>
  <c r="O71" i="12" s="1"/>
  <c r="N67" i="12"/>
  <c r="O67" i="12" s="1"/>
  <c r="N63" i="12"/>
  <c r="O63" i="12" s="1"/>
  <c r="N59" i="12"/>
  <c r="O59" i="12" s="1"/>
  <c r="N55" i="12"/>
  <c r="O55" i="12" s="1"/>
  <c r="N51" i="12"/>
  <c r="N47" i="12"/>
  <c r="O47" i="12" s="1"/>
  <c r="N4" i="12"/>
  <c r="N406" i="12"/>
  <c r="N428" i="12"/>
  <c r="O428" i="12" s="1"/>
  <c r="N363" i="12"/>
  <c r="O363" i="12" s="1"/>
  <c r="N371" i="12"/>
  <c r="N307" i="12"/>
  <c r="O307" i="12" s="1"/>
  <c r="N291" i="12"/>
  <c r="O291" i="12" s="1"/>
  <c r="N230" i="12"/>
  <c r="O230" i="12" s="1"/>
  <c r="N213" i="12"/>
  <c r="O213" i="12" s="1"/>
  <c r="N197" i="12"/>
  <c r="O197" i="12" s="1"/>
  <c r="N181" i="12"/>
  <c r="N165" i="12"/>
  <c r="N149" i="12"/>
  <c r="O149" i="12" s="1"/>
  <c r="N251" i="12"/>
  <c r="O251" i="12" s="1"/>
  <c r="N220" i="12"/>
  <c r="N188" i="12"/>
  <c r="O188" i="12" s="1"/>
  <c r="N156" i="12"/>
  <c r="O156" i="12" s="1"/>
  <c r="N137" i="12"/>
  <c r="O137" i="12" s="1"/>
  <c r="N121" i="12"/>
  <c r="O121" i="12" s="1"/>
  <c r="N319" i="12"/>
  <c r="O319" i="12" s="1"/>
  <c r="N244" i="12"/>
  <c r="O244" i="12" s="1"/>
  <c r="N170" i="12"/>
  <c r="N14" i="12"/>
  <c r="O14" i="12" s="1"/>
  <c r="N268" i="12"/>
  <c r="O268" i="12" s="1"/>
  <c r="N140" i="12"/>
  <c r="O140" i="12" s="1"/>
  <c r="N124" i="12"/>
  <c r="N38" i="12"/>
  <c r="O38" i="12" s="1"/>
  <c r="N10" i="12"/>
  <c r="O10" i="12" s="1"/>
  <c r="N229" i="12"/>
  <c r="N206" i="12"/>
  <c r="O206" i="12" s="1"/>
  <c r="N166" i="12"/>
  <c r="O166" i="12" s="1"/>
  <c r="N264" i="12"/>
  <c r="N35" i="12"/>
  <c r="N31" i="12"/>
  <c r="O31" i="12" s="1"/>
  <c r="N117" i="12"/>
  <c r="N109" i="12"/>
  <c r="N101" i="12"/>
  <c r="N93" i="12"/>
  <c r="N85" i="12"/>
  <c r="N77" i="12"/>
  <c r="N69" i="12"/>
  <c r="N61" i="12"/>
  <c r="N53" i="12"/>
  <c r="N45" i="12"/>
  <c r="N418" i="12"/>
  <c r="O418" i="12" s="1"/>
  <c r="N401" i="12"/>
  <c r="N368" i="12"/>
  <c r="O368" i="12" s="1"/>
  <c r="N325" i="12"/>
  <c r="O325" i="12" s="1"/>
  <c r="N400" i="12"/>
  <c r="O400" i="12" s="1"/>
  <c r="N378" i="12"/>
  <c r="O378" i="12" s="1"/>
  <c r="N355" i="12"/>
  <c r="N372" i="12"/>
  <c r="O372" i="12" s="1"/>
  <c r="N314" i="12"/>
  <c r="O314" i="12" s="1"/>
  <c r="N298" i="12"/>
  <c r="O298" i="12" s="1"/>
  <c r="N282" i="12"/>
  <c r="O282" i="12" s="1"/>
  <c r="N256" i="12"/>
  <c r="O256" i="12" s="1"/>
  <c r="N211" i="12"/>
  <c r="O211" i="12" s="1"/>
  <c r="N195" i="12"/>
  <c r="O195" i="12" s="1"/>
  <c r="N179" i="12"/>
  <c r="O179" i="12" s="1"/>
  <c r="N163" i="12"/>
  <c r="O163" i="12" s="1"/>
  <c r="N336" i="12"/>
  <c r="N246" i="12"/>
  <c r="O246" i="12" s="1"/>
  <c r="N216" i="12"/>
  <c r="N200" i="12"/>
  <c r="N184" i="12"/>
  <c r="O184" i="12" s="1"/>
  <c r="N168" i="12"/>
  <c r="N143" i="12"/>
  <c r="N127" i="12"/>
  <c r="O127" i="12" s="1"/>
  <c r="N130" i="12"/>
  <c r="O130" i="12" s="1"/>
  <c r="N255" i="12"/>
  <c r="O255" i="12" s="1"/>
  <c r="N178" i="12"/>
  <c r="O178" i="12" s="1"/>
  <c r="N12" i="12"/>
  <c r="O12" i="12" s="1"/>
  <c r="N41" i="12"/>
  <c r="N37" i="12"/>
  <c r="N182" i="12"/>
  <c r="N9" i="12"/>
  <c r="O9" i="12" s="1"/>
  <c r="N34" i="12"/>
  <c r="O34" i="12" s="1"/>
  <c r="N13" i="12"/>
  <c r="O13" i="12" s="1"/>
  <c r="N116" i="12"/>
  <c r="O116" i="12" s="1"/>
  <c r="N112" i="12"/>
  <c r="N108" i="12"/>
  <c r="O108" i="12" s="1"/>
  <c r="N100" i="12"/>
  <c r="O100" i="12" s="1"/>
  <c r="N92" i="12"/>
  <c r="O92" i="12" s="1"/>
  <c r="N84" i="12"/>
  <c r="O84" i="12" s="1"/>
  <c r="N76" i="12"/>
  <c r="O76" i="12" s="1"/>
  <c r="N68" i="12"/>
  <c r="O68" i="12" s="1"/>
  <c r="N60" i="12"/>
  <c r="O60" i="12" s="1"/>
  <c r="N52" i="12"/>
  <c r="O52" i="12" s="1"/>
  <c r="N44" i="12"/>
  <c r="O44" i="12" s="1"/>
  <c r="N3" i="12"/>
  <c r="N430" i="12"/>
  <c r="O430" i="12" s="1"/>
  <c r="N231" i="12"/>
  <c r="O231" i="12" s="1"/>
  <c r="N223" i="12"/>
  <c r="O223" i="12" s="1"/>
  <c r="N208" i="12"/>
  <c r="O208" i="12" s="1"/>
  <c r="N192" i="12"/>
  <c r="O192" i="12" s="1"/>
  <c r="N176" i="12"/>
  <c r="O176" i="12" s="1"/>
  <c r="N160" i="12"/>
  <c r="O160" i="12" s="1"/>
  <c r="N186" i="12"/>
  <c r="N138" i="12"/>
  <c r="N122" i="12"/>
  <c r="O122" i="12" s="1"/>
  <c r="N17" i="12"/>
  <c r="N7" i="12"/>
  <c r="N144" i="12"/>
  <c r="O144" i="12" s="1"/>
  <c r="N128" i="12"/>
  <c r="O128" i="12" s="1"/>
  <c r="N29" i="12"/>
  <c r="O29" i="12" s="1"/>
  <c r="N15" i="12"/>
  <c r="O15" i="12" s="1"/>
  <c r="N39" i="12"/>
  <c r="O39" i="12" s="1"/>
  <c r="N214" i="12"/>
  <c r="N190" i="12"/>
  <c r="O190" i="12" s="1"/>
  <c r="N150" i="12"/>
  <c r="O150" i="12" s="1"/>
  <c r="N30" i="12"/>
  <c r="N11" i="12"/>
  <c r="O11" i="12" s="1"/>
  <c r="N42" i="12"/>
  <c r="N32" i="12"/>
  <c r="O32" i="12" s="1"/>
  <c r="N20" i="12"/>
  <c r="O20" i="12" s="1"/>
  <c r="N118" i="12"/>
  <c r="O118" i="12" s="1"/>
  <c r="N114" i="12"/>
  <c r="N110" i="12"/>
  <c r="O110" i="12" s="1"/>
  <c r="N106" i="12"/>
  <c r="N102" i="12"/>
  <c r="O102" i="12" s="1"/>
  <c r="N98" i="12"/>
  <c r="N94" i="12"/>
  <c r="N90" i="12"/>
  <c r="N86" i="12"/>
  <c r="O86" i="12" s="1"/>
  <c r="N82" i="12"/>
  <c r="N78" i="12"/>
  <c r="O78" i="12" s="1"/>
  <c r="N74" i="12"/>
  <c r="N70" i="12"/>
  <c r="O70" i="12" s="1"/>
  <c r="N66" i="12"/>
  <c r="N62" i="12"/>
  <c r="O62" i="12" s="1"/>
  <c r="N58" i="12"/>
  <c r="N54" i="12"/>
  <c r="O54" i="12" s="1"/>
  <c r="N50" i="12"/>
  <c r="N46" i="12"/>
  <c r="O46" i="12" s="1"/>
  <c r="N26" i="12"/>
  <c r="O26" i="12" s="1"/>
  <c r="N23" i="12"/>
  <c r="O23" i="12" s="1"/>
  <c r="N436" i="12"/>
  <c r="N376" i="12"/>
  <c r="O376" i="12" s="1"/>
  <c r="N421" i="12"/>
  <c r="O421" i="12" s="1"/>
  <c r="N390" i="12"/>
  <c r="O390" i="12" s="1"/>
  <c r="N380" i="12"/>
  <c r="O380" i="12" s="1"/>
  <c r="N373" i="12"/>
  <c r="O373" i="12" s="1"/>
  <c r="N348" i="12"/>
  <c r="O348" i="12" s="1"/>
  <c r="N427" i="12"/>
  <c r="O427" i="12" s="1"/>
  <c r="N239" i="12"/>
  <c r="O239" i="12" s="1"/>
  <c r="N320" i="12"/>
  <c r="O320" i="12" s="1"/>
  <c r="N356" i="12"/>
  <c r="O356" i="12" s="1"/>
  <c r="N299" i="12"/>
  <c r="O299" i="12" s="1"/>
  <c r="N283" i="12"/>
  <c r="N275" i="12"/>
  <c r="O275" i="12" s="1"/>
  <c r="N240" i="12"/>
  <c r="O240" i="12" s="1"/>
  <c r="N222" i="12"/>
  <c r="O222" i="12" s="1"/>
  <c r="N205" i="12"/>
  <c r="O205" i="12" s="1"/>
  <c r="N189" i="12"/>
  <c r="N173" i="12"/>
  <c r="O173" i="12" s="1"/>
  <c r="N157" i="12"/>
  <c r="O157" i="12" s="1"/>
  <c r="N236" i="12"/>
  <c r="O236" i="12" s="1"/>
  <c r="N145" i="12"/>
  <c r="N129" i="12"/>
  <c r="O129" i="12" s="1"/>
  <c r="N276" i="12"/>
  <c r="O276" i="12" s="1"/>
  <c r="N134" i="12"/>
  <c r="O134" i="12" s="1"/>
  <c r="N312" i="12"/>
  <c r="O312" i="12" s="1"/>
  <c r="N237" i="12"/>
  <c r="N5" i="12"/>
  <c r="O5" i="12" s="1"/>
  <c r="N113" i="12"/>
  <c r="O113" i="12" s="1"/>
  <c r="N105" i="12"/>
  <c r="O105" i="12" s="1"/>
  <c r="N97" i="12"/>
  <c r="O97" i="12" s="1"/>
  <c r="N89" i="12"/>
  <c r="O89" i="12" s="1"/>
  <c r="N81" i="12"/>
  <c r="O81" i="12" s="1"/>
  <c r="N73" i="12"/>
  <c r="O73" i="12" s="1"/>
  <c r="N65" i="12"/>
  <c r="O65" i="12" s="1"/>
  <c r="N57" i="12"/>
  <c r="O57" i="12" s="1"/>
  <c r="N49" i="12"/>
  <c r="O49" i="12" s="1"/>
  <c r="N24" i="12"/>
  <c r="O24" i="12" s="1"/>
  <c r="N404" i="12"/>
  <c r="O404" i="12" s="1"/>
  <c r="N403" i="12"/>
  <c r="O403" i="12" s="1"/>
  <c r="N425" i="12"/>
  <c r="O425" i="12" s="1"/>
  <c r="N402" i="12"/>
  <c r="N386" i="12"/>
  <c r="O386" i="12" s="1"/>
  <c r="N374" i="12"/>
  <c r="O374" i="12" s="1"/>
  <c r="N413" i="12"/>
  <c r="O413" i="12" s="1"/>
  <c r="N385" i="12"/>
  <c r="O385" i="12" s="1"/>
  <c r="N354" i="12"/>
  <c r="O354" i="12" s="1"/>
  <c r="N338" i="12"/>
  <c r="O338" i="12" s="1"/>
  <c r="N339" i="12"/>
  <c r="N419" i="12"/>
  <c r="O419" i="12" s="1"/>
  <c r="N333" i="12"/>
  <c r="N345" i="12"/>
  <c r="N322" i="12"/>
  <c r="O322" i="12" s="1"/>
  <c r="N341" i="12"/>
  <c r="O341" i="12" s="1"/>
  <c r="N318" i="12"/>
  <c r="O318" i="12" s="1"/>
  <c r="N306" i="12"/>
  <c r="N290" i="12"/>
  <c r="O290" i="12" s="1"/>
  <c r="N274" i="12"/>
  <c r="O274" i="12" s="1"/>
  <c r="N235" i="12"/>
  <c r="N219" i="12"/>
  <c r="O219" i="12" s="1"/>
  <c r="N203" i="12"/>
  <c r="O203" i="12" s="1"/>
  <c r="N187" i="12"/>
  <c r="N171" i="12"/>
  <c r="N155" i="12"/>
  <c r="O155" i="12" s="1"/>
  <c r="N284" i="12"/>
  <c r="O284" i="12" s="1"/>
  <c r="N152" i="12"/>
  <c r="N135" i="12"/>
  <c r="O135" i="12" s="1"/>
  <c r="N119" i="12"/>
  <c r="N271" i="12"/>
  <c r="O271" i="12" s="1"/>
  <c r="N218" i="12"/>
  <c r="O218" i="12" s="1"/>
  <c r="N154" i="12"/>
  <c r="O154" i="12" s="1"/>
  <c r="N146" i="12"/>
  <c r="N21" i="12"/>
  <c r="O21" i="12" s="1"/>
  <c r="N2" i="12"/>
  <c r="N308" i="12"/>
  <c r="O308" i="12" s="1"/>
  <c r="N136" i="12"/>
  <c r="O136" i="12" s="1"/>
  <c r="N120" i="12"/>
  <c r="N25" i="12"/>
  <c r="O25" i="12" s="1"/>
  <c r="N19" i="12"/>
  <c r="N224" i="12"/>
  <c r="O224" i="12" s="1"/>
  <c r="N158" i="12"/>
  <c r="N18" i="12"/>
  <c r="N260" i="12"/>
  <c r="O260" i="12" s="1"/>
  <c r="N104" i="12"/>
  <c r="N96" i="12"/>
  <c r="O96" i="12" s="1"/>
  <c r="N88" i="12"/>
  <c r="O88" i="12" s="1"/>
  <c r="N80" i="12"/>
  <c r="N72" i="12"/>
  <c r="N64" i="12"/>
  <c r="O64" i="12" s="1"/>
  <c r="N56" i="12"/>
  <c r="O56" i="12" s="1"/>
  <c r="N48" i="12"/>
  <c r="N6" i="12"/>
  <c r="O6" i="12" s="1"/>
  <c r="I125" i="12"/>
  <c r="E125" i="12"/>
  <c r="F146" i="12"/>
  <c r="Q146" i="12" s="1"/>
  <c r="I377" i="12"/>
  <c r="E377" i="12"/>
  <c r="I361" i="12"/>
  <c r="E361" i="12"/>
  <c r="I270" i="12"/>
  <c r="E270" i="12"/>
  <c r="N326" i="12"/>
  <c r="F159" i="12"/>
  <c r="Q159" i="12" s="1"/>
  <c r="F22" i="12"/>
  <c r="Q22" i="12" s="1"/>
  <c r="N262" i="12"/>
  <c r="N409" i="12"/>
  <c r="I343" i="12"/>
  <c r="E343" i="12"/>
  <c r="I301" i="12"/>
  <c r="E301" i="12"/>
  <c r="N265" i="12"/>
  <c r="I194" i="12"/>
  <c r="E194" i="12"/>
  <c r="N305" i="12"/>
  <c r="O305" i="12" s="1"/>
  <c r="F164" i="12"/>
  <c r="Q164" i="12" s="1"/>
  <c r="I217" i="12"/>
  <c r="E217" i="12"/>
  <c r="N417" i="12"/>
  <c r="N352" i="12"/>
  <c r="F328" i="12"/>
  <c r="Q328" i="12" s="1"/>
  <c r="F262" i="12"/>
  <c r="Q262" i="12" s="1"/>
  <c r="N254" i="12"/>
  <c r="F143" i="12"/>
  <c r="Q143" i="12" s="1"/>
  <c r="N407" i="12"/>
  <c r="N410" i="12"/>
  <c r="N399" i="12"/>
  <c r="N388" i="12"/>
  <c r="F358" i="12"/>
  <c r="Q358" i="12" s="1"/>
  <c r="N334" i="12"/>
  <c r="N335" i="12"/>
  <c r="N317" i="12"/>
  <c r="F293" i="12"/>
  <c r="Q293" i="12" s="1"/>
  <c r="N285" i="12"/>
  <c r="F265" i="12"/>
  <c r="Q265" i="12" s="1"/>
  <c r="N253" i="12"/>
  <c r="N193" i="12"/>
  <c r="N161" i="12"/>
  <c r="N141" i="12"/>
  <c r="AF17" i="12"/>
  <c r="N437" i="12"/>
  <c r="O437" i="12" s="1"/>
  <c r="N296" i="12"/>
  <c r="N280" i="12"/>
  <c r="N159" i="12"/>
  <c r="N147" i="12"/>
  <c r="O147" i="12" s="1"/>
  <c r="F406" i="12"/>
  <c r="Q406" i="12" s="1"/>
  <c r="F330" i="12"/>
  <c r="Q330" i="12" s="1"/>
  <c r="N331" i="12"/>
  <c r="O331" i="12" s="1"/>
  <c r="N324" i="12"/>
  <c r="O324" i="12" s="1"/>
  <c r="N287" i="12"/>
  <c r="O287" i="12" s="1"/>
  <c r="N263" i="12"/>
  <c r="F181" i="12"/>
  <c r="Q181" i="12" s="1"/>
  <c r="N233" i="12"/>
  <c r="N261" i="12"/>
  <c r="L12" i="14"/>
  <c r="AC29" i="12"/>
  <c r="L12" i="15"/>
  <c r="AC30" i="12"/>
  <c r="AD30" i="12"/>
  <c r="AC24" i="12"/>
  <c r="O94" i="12" l="1"/>
  <c r="L71" i="12"/>
  <c r="M71" i="12" s="1"/>
  <c r="L430" i="12"/>
  <c r="M430" i="12" s="1"/>
  <c r="L6" i="12"/>
  <c r="M6" i="12" s="1"/>
  <c r="O3" i="12"/>
  <c r="O358" i="12"/>
  <c r="L230" i="12"/>
  <c r="M230" i="12" s="1"/>
  <c r="O294" i="12"/>
  <c r="L86" i="12"/>
  <c r="M86" i="12" s="1"/>
  <c r="L176" i="12"/>
  <c r="M176" i="12" s="1"/>
  <c r="L46" i="12"/>
  <c r="M46" i="12" s="1"/>
  <c r="O138" i="12"/>
  <c r="O164" i="12"/>
  <c r="L10" i="12"/>
  <c r="M10" i="12" s="1"/>
  <c r="L118" i="12"/>
  <c r="M118" i="12" s="1"/>
  <c r="O264" i="12"/>
  <c r="O293" i="12"/>
  <c r="L39" i="12"/>
  <c r="M39" i="12" s="1"/>
  <c r="O4" i="12"/>
  <c r="L384" i="12"/>
  <c r="M384" i="12" s="1"/>
  <c r="O435" i="12"/>
  <c r="L63" i="12"/>
  <c r="M63" i="12" s="1"/>
  <c r="L95" i="12"/>
  <c r="M95" i="12" s="1"/>
  <c r="O171" i="12"/>
  <c r="O235" i="12"/>
  <c r="L111" i="12"/>
  <c r="M111" i="12" s="1"/>
  <c r="O392" i="12"/>
  <c r="O339" i="12"/>
  <c r="L55" i="12"/>
  <c r="M55" i="12" s="1"/>
  <c r="L231" i="12"/>
  <c r="M231" i="12" s="1"/>
  <c r="O215" i="12"/>
  <c r="L174" i="12"/>
  <c r="M174" i="12" s="1"/>
  <c r="O250" i="12"/>
  <c r="L110" i="12"/>
  <c r="M110" i="12" s="1"/>
  <c r="O258" i="12"/>
  <c r="O27" i="12"/>
  <c r="O277" i="12"/>
  <c r="L311" i="12"/>
  <c r="M311" i="12" s="1"/>
  <c r="O267" i="12"/>
  <c r="L390" i="12"/>
  <c r="M390" i="12" s="1"/>
  <c r="O186" i="12"/>
  <c r="O406" i="12"/>
  <c r="L213" i="12"/>
  <c r="M213" i="12" s="1"/>
  <c r="O439" i="12"/>
  <c r="O120" i="12"/>
  <c r="O328" i="12"/>
  <c r="O409" i="12"/>
  <c r="O165" i="12"/>
  <c r="O333" i="12"/>
  <c r="O143" i="12"/>
  <c r="O355" i="12"/>
  <c r="L32" i="12"/>
  <c r="M32" i="12" s="1"/>
  <c r="L99" i="12"/>
  <c r="M99" i="12" s="1"/>
  <c r="O146" i="12"/>
  <c r="L78" i="12"/>
  <c r="M78" i="12" s="1"/>
  <c r="O402" i="12"/>
  <c r="O145" i="12"/>
  <c r="O37" i="12"/>
  <c r="O170" i="12"/>
  <c r="L62" i="12"/>
  <c r="M62" i="12" s="1"/>
  <c r="L198" i="12"/>
  <c r="M198" i="12" s="1"/>
  <c r="L70" i="12"/>
  <c r="M70" i="12" s="1"/>
  <c r="O278" i="12"/>
  <c r="L79" i="12"/>
  <c r="M79" i="12" s="1"/>
  <c r="L23" i="12"/>
  <c r="M23" i="12" s="1"/>
  <c r="O229" i="12"/>
  <c r="O183" i="12"/>
  <c r="L247" i="12"/>
  <c r="M247" i="12" s="1"/>
  <c r="O353" i="12"/>
  <c r="O19" i="12"/>
  <c r="O281" i="12"/>
  <c r="O262" i="12"/>
  <c r="L87" i="12"/>
  <c r="M87" i="12" s="1"/>
  <c r="L368" i="12"/>
  <c r="M368" i="12" s="1"/>
  <c r="O306" i="12"/>
  <c r="O345" i="12"/>
  <c r="O371" i="12"/>
  <c r="O119" i="12"/>
  <c r="L103" i="12"/>
  <c r="M103" i="12" s="1"/>
  <c r="O326" i="12"/>
  <c r="O330" i="12"/>
  <c r="O233" i="12"/>
  <c r="O30" i="12"/>
  <c r="O220" i="12"/>
  <c r="O181" i="12"/>
  <c r="O7" i="12"/>
  <c r="L255" i="12"/>
  <c r="M255" i="12" s="1"/>
  <c r="L149" i="12"/>
  <c r="M149" i="12" s="1"/>
  <c r="O22" i="12"/>
  <c r="O289" i="12"/>
  <c r="O265" i="12"/>
  <c r="L303" i="12"/>
  <c r="M303" i="12" s="1"/>
  <c r="L271" i="12"/>
  <c r="M271" i="12" s="1"/>
  <c r="L47" i="12"/>
  <c r="M47" i="12" s="1"/>
  <c r="L279" i="12"/>
  <c r="M279" i="12" s="1"/>
  <c r="L224" i="12"/>
  <c r="M224" i="12" s="1"/>
  <c r="L54" i="12"/>
  <c r="M54" i="12" s="1"/>
  <c r="L102" i="12"/>
  <c r="M102" i="12" s="1"/>
  <c r="O415" i="12"/>
  <c r="O422" i="12"/>
  <c r="O18" i="12"/>
  <c r="O187" i="12"/>
  <c r="O283" i="12"/>
  <c r="O35" i="12"/>
  <c r="O159" i="12"/>
  <c r="L38" i="12"/>
  <c r="M38" i="12" s="1"/>
  <c r="L160" i="12"/>
  <c r="M160" i="12" s="1"/>
  <c r="O48" i="12"/>
  <c r="O74" i="12"/>
  <c r="O115" i="12"/>
  <c r="O36" i="12"/>
  <c r="L400" i="12"/>
  <c r="M400" i="12" s="1"/>
  <c r="O124" i="12"/>
  <c r="L385" i="12"/>
  <c r="M385" i="12" s="1"/>
  <c r="O158" i="12"/>
  <c r="O98" i="12"/>
  <c r="O114" i="12"/>
  <c r="O41" i="12"/>
  <c r="O336" i="12"/>
  <c r="O360" i="12"/>
  <c r="I189" i="12"/>
  <c r="O189" i="12" s="1"/>
  <c r="E189" i="12"/>
  <c r="L150" i="12"/>
  <c r="M150" i="12" s="1"/>
  <c r="L85" i="12"/>
  <c r="M85" i="12" s="1"/>
  <c r="L77" i="12"/>
  <c r="M77" i="12" s="1"/>
  <c r="L411" i="12"/>
  <c r="M411" i="12" s="1"/>
  <c r="O101" i="12"/>
  <c r="O75" i="12"/>
  <c r="L67" i="12"/>
  <c r="M67" i="12" s="1"/>
  <c r="O238" i="12"/>
  <c r="O405" i="12"/>
  <c r="O53" i="12"/>
  <c r="O117" i="12"/>
  <c r="L88" i="12"/>
  <c r="M88" i="12" s="1"/>
  <c r="L152" i="12"/>
  <c r="M152" i="12" s="1"/>
  <c r="O343" i="12"/>
  <c r="O90" i="12"/>
  <c r="O225" i="12"/>
  <c r="L91" i="12"/>
  <c r="M91" i="12" s="1"/>
  <c r="L96" i="12"/>
  <c r="M96" i="12" s="1"/>
  <c r="L134" i="12"/>
  <c r="M134" i="12" s="1"/>
  <c r="O80" i="12"/>
  <c r="O237" i="12"/>
  <c r="O58" i="12"/>
  <c r="O106" i="12"/>
  <c r="O182" i="12"/>
  <c r="O216" i="12"/>
  <c r="O85" i="12"/>
  <c r="O51" i="12"/>
  <c r="O83" i="12"/>
  <c r="O43" i="12"/>
  <c r="L192" i="12"/>
  <c r="M192" i="12" s="1"/>
  <c r="L214" i="12"/>
  <c r="M214" i="12" s="1"/>
  <c r="L2" i="12"/>
  <c r="M2" i="12" s="1"/>
  <c r="O411" i="12"/>
  <c r="L319" i="12"/>
  <c r="M319" i="12" s="1"/>
  <c r="Q147" i="12"/>
  <c r="L147" i="12"/>
  <c r="M147" i="12" s="1"/>
  <c r="L61" i="12"/>
  <c r="M61" i="12" s="1"/>
  <c r="O2" i="12"/>
  <c r="O152" i="12"/>
  <c r="O232" i="12"/>
  <c r="L112" i="12"/>
  <c r="M112" i="12" s="1"/>
  <c r="L200" i="12"/>
  <c r="M200" i="12" s="1"/>
  <c r="L101" i="12"/>
  <c r="M101" i="12" s="1"/>
  <c r="L48" i="12"/>
  <c r="M48" i="12" s="1"/>
  <c r="L75" i="12"/>
  <c r="M75" i="12" s="1"/>
  <c r="L295" i="12"/>
  <c r="M295" i="12" s="1"/>
  <c r="L168" i="12"/>
  <c r="M168" i="12" s="1"/>
  <c r="L114" i="12"/>
  <c r="M114" i="12" s="1"/>
  <c r="L109" i="12"/>
  <c r="M109" i="12" s="1"/>
  <c r="O77" i="12"/>
  <c r="L59" i="12"/>
  <c r="M59" i="12" s="1"/>
  <c r="L41" i="12"/>
  <c r="M41" i="12" s="1"/>
  <c r="L218" i="12"/>
  <c r="M218" i="12" s="1"/>
  <c r="L326" i="12"/>
  <c r="M326" i="12" s="1"/>
  <c r="L98" i="12"/>
  <c r="M98" i="12" s="1"/>
  <c r="L64" i="12"/>
  <c r="M64" i="12" s="1"/>
  <c r="O431" i="12"/>
  <c r="L106" i="12"/>
  <c r="M106" i="12" s="1"/>
  <c r="L42" i="12"/>
  <c r="M42" i="12" s="1"/>
  <c r="L69" i="12"/>
  <c r="M69" i="12" s="1"/>
  <c r="L436" i="12"/>
  <c r="M436" i="12" s="1"/>
  <c r="L80" i="12"/>
  <c r="M80" i="12" s="1"/>
  <c r="L107" i="12"/>
  <c r="M107" i="12" s="1"/>
  <c r="L401" i="12"/>
  <c r="M401" i="12" s="1"/>
  <c r="L263" i="12"/>
  <c r="M263" i="12" s="1"/>
  <c r="L50" i="12"/>
  <c r="M50" i="12" s="1"/>
  <c r="L45" i="12"/>
  <c r="M45" i="12" s="1"/>
  <c r="L51" i="12"/>
  <c r="M51" i="12" s="1"/>
  <c r="L66" i="12"/>
  <c r="M66" i="12" s="1"/>
  <c r="L237" i="12"/>
  <c r="M237" i="12" s="1"/>
  <c r="L72" i="12"/>
  <c r="M72" i="12" s="1"/>
  <c r="L182" i="12"/>
  <c r="M182" i="12" s="1"/>
  <c r="L159" i="12"/>
  <c r="M159" i="12" s="1"/>
  <c r="O104" i="12"/>
  <c r="O112" i="12"/>
  <c r="O200" i="12"/>
  <c r="O109" i="12"/>
  <c r="O383" i="12"/>
  <c r="L232" i="12"/>
  <c r="M232" i="12" s="1"/>
  <c r="O295" i="12"/>
  <c r="L216" i="12"/>
  <c r="M216" i="12" s="1"/>
  <c r="L90" i="12"/>
  <c r="M90" i="12" s="1"/>
  <c r="L83" i="12"/>
  <c r="M83" i="12" s="1"/>
  <c r="O168" i="12"/>
  <c r="O93" i="12"/>
  <c r="O227" i="12"/>
  <c r="O263" i="12"/>
  <c r="O401" i="12"/>
  <c r="L53" i="12"/>
  <c r="M53" i="12" s="1"/>
  <c r="L374" i="12"/>
  <c r="M374" i="12" s="1"/>
  <c r="O161" i="12"/>
  <c r="L265" i="12"/>
  <c r="M265" i="12" s="1"/>
  <c r="O317" i="12"/>
  <c r="L115" i="12"/>
  <c r="M115" i="12" s="1"/>
  <c r="O436" i="12"/>
  <c r="O50" i="12"/>
  <c r="O66" i="12"/>
  <c r="O82" i="12"/>
  <c r="O42" i="12"/>
  <c r="O17" i="12"/>
  <c r="O69" i="12"/>
  <c r="O107" i="12"/>
  <c r="O297" i="12"/>
  <c r="O133" i="12"/>
  <c r="O342" i="12"/>
  <c r="L82" i="12"/>
  <c r="L36" i="12"/>
  <c r="M36" i="12" s="1"/>
  <c r="L158" i="12"/>
  <c r="M158" i="12" s="1"/>
  <c r="L117" i="12"/>
  <c r="M117" i="12" s="1"/>
  <c r="L17" i="12"/>
  <c r="M17" i="12" s="1"/>
  <c r="L287" i="12"/>
  <c r="M287" i="12" s="1"/>
  <c r="F58" i="12"/>
  <c r="Q58" i="12" s="1"/>
  <c r="O61" i="12"/>
  <c r="L68" i="12"/>
  <c r="M68" i="12" s="1"/>
  <c r="O329" i="12"/>
  <c r="O193" i="12"/>
  <c r="O285" i="12"/>
  <c r="L93" i="12"/>
  <c r="M93" i="12" s="1"/>
  <c r="O72" i="12"/>
  <c r="O214" i="12"/>
  <c r="O45" i="12"/>
  <c r="O185" i="12"/>
  <c r="L211" i="12"/>
  <c r="M211" i="12" s="1"/>
  <c r="O302" i="12"/>
  <c r="O153" i="12"/>
  <c r="L74" i="12"/>
  <c r="M74" i="12" s="1"/>
  <c r="L104" i="12"/>
  <c r="M104" i="12" s="1"/>
  <c r="F43" i="12"/>
  <c r="Q43" i="12" s="1"/>
  <c r="O327" i="12"/>
  <c r="O344" i="12"/>
  <c r="O269" i="12"/>
  <c r="L256" i="12"/>
  <c r="M256" i="12" s="1"/>
  <c r="L312" i="12"/>
  <c r="M312" i="12" s="1"/>
  <c r="L156" i="12"/>
  <c r="M156" i="12" s="1"/>
  <c r="O352" i="12"/>
  <c r="O253" i="12"/>
  <c r="O410" i="12"/>
  <c r="L197" i="12"/>
  <c r="M197" i="12" s="1"/>
  <c r="O169" i="12"/>
  <c r="L137" i="12"/>
  <c r="M137" i="12" s="1"/>
  <c r="O272" i="12"/>
  <c r="L278" i="12"/>
  <c r="M278" i="12" s="1"/>
  <c r="L37" i="12"/>
  <c r="M37" i="12" s="1"/>
  <c r="L5" i="12"/>
  <c r="M5" i="12" s="1"/>
  <c r="O382" i="12"/>
  <c r="O228" i="12"/>
  <c r="L423" i="12"/>
  <c r="M423" i="12" s="1"/>
  <c r="L318" i="12"/>
  <c r="M318" i="12" s="1"/>
  <c r="L284" i="12"/>
  <c r="M284" i="12" s="1"/>
  <c r="L402" i="12"/>
  <c r="M402" i="12" s="1"/>
  <c r="O399" i="12"/>
  <c r="O217" i="12"/>
  <c r="O194" i="12"/>
  <c r="L274" i="12"/>
  <c r="M274" i="12" s="1"/>
  <c r="O359" i="12"/>
  <c r="L163" i="12"/>
  <c r="M163" i="12" s="1"/>
  <c r="O396" i="12"/>
  <c r="L250" i="12"/>
  <c r="M250" i="12" s="1"/>
  <c r="O204" i="12"/>
  <c r="L403" i="12"/>
  <c r="M403" i="12" s="1"/>
  <c r="O377" i="12"/>
  <c r="L376" i="12"/>
  <c r="M376" i="12" s="1"/>
  <c r="L409" i="12"/>
  <c r="M409" i="12" s="1"/>
  <c r="L424" i="12"/>
  <c r="M424" i="12" s="1"/>
  <c r="O162" i="12"/>
  <c r="O245" i="12"/>
  <c r="O350" i="12"/>
  <c r="L415" i="12"/>
  <c r="M415" i="12" s="1"/>
  <c r="L425" i="12"/>
  <c r="M425" i="12" s="1"/>
  <c r="L29" i="12"/>
  <c r="M29" i="12" s="1"/>
  <c r="L130" i="12"/>
  <c r="M130" i="12" s="1"/>
  <c r="L84" i="12"/>
  <c r="M84" i="12" s="1"/>
  <c r="L210" i="12"/>
  <c r="M210" i="12" s="1"/>
  <c r="L437" i="12"/>
  <c r="M437" i="12" s="1"/>
  <c r="L379" i="12"/>
  <c r="M379" i="12" s="1"/>
  <c r="L345" i="12"/>
  <c r="M345" i="12" s="1"/>
  <c r="L188" i="12"/>
  <c r="M188" i="12" s="1"/>
  <c r="O309" i="12"/>
  <c r="O201" i="12"/>
  <c r="O375" i="12"/>
  <c r="L346" i="12"/>
  <c r="M346" i="12" s="1"/>
  <c r="O141" i="12"/>
  <c r="O407" i="12"/>
  <c r="L416" i="12"/>
  <c r="M416" i="12" s="1"/>
  <c r="L18" i="12"/>
  <c r="M18" i="12" s="1"/>
  <c r="L387" i="12"/>
  <c r="M387" i="12" s="1"/>
  <c r="L220" i="12"/>
  <c r="M220" i="12" s="1"/>
  <c r="L248" i="12"/>
  <c r="M248" i="12" s="1"/>
  <c r="L219" i="12"/>
  <c r="M219" i="12" s="1"/>
  <c r="L8" i="12"/>
  <c r="M8" i="12" s="1"/>
  <c r="O364" i="12"/>
  <c r="L257" i="12"/>
  <c r="M257" i="12" s="1"/>
  <c r="L33" i="12"/>
  <c r="M33" i="12" s="1"/>
  <c r="O433" i="12"/>
  <c r="L15" i="12"/>
  <c r="M15" i="12" s="1"/>
  <c r="L393" i="12"/>
  <c r="M393" i="12" s="1"/>
  <c r="L132" i="12"/>
  <c r="M132" i="12" s="1"/>
  <c r="L139" i="12"/>
  <c r="M139" i="12" s="1"/>
  <c r="L171" i="12"/>
  <c r="M171" i="12" s="1"/>
  <c r="L314" i="12"/>
  <c r="M314" i="12" s="1"/>
  <c r="L60" i="12"/>
  <c r="M60" i="12" s="1"/>
  <c r="L56" i="12"/>
  <c r="M56" i="12" s="1"/>
  <c r="L40" i="12"/>
  <c r="M40" i="12" s="1"/>
  <c r="L369" i="12"/>
  <c r="M369" i="12" s="1"/>
  <c r="L129" i="12"/>
  <c r="M129" i="12" s="1"/>
  <c r="L179" i="12"/>
  <c r="O199" i="12"/>
  <c r="L3" i="12"/>
  <c r="M3" i="12" s="1"/>
  <c r="L157" i="12"/>
  <c r="M157" i="12" s="1"/>
  <c r="L408" i="12"/>
  <c r="M408" i="12" s="1"/>
  <c r="L16" i="12"/>
  <c r="M16" i="12" s="1"/>
  <c r="O323" i="12"/>
  <c r="O249" i="12"/>
  <c r="O391" i="12"/>
  <c r="O270" i="12"/>
  <c r="L358" i="12"/>
  <c r="M358" i="12" s="1"/>
  <c r="L186" i="12"/>
  <c r="M186" i="12" s="1"/>
  <c r="L439" i="12"/>
  <c r="M439" i="12" s="1"/>
  <c r="L306" i="12"/>
  <c r="M306" i="12" s="1"/>
  <c r="L124" i="12"/>
  <c r="M124" i="12" s="1"/>
  <c r="L347" i="12"/>
  <c r="M347" i="12" s="1"/>
  <c r="L307" i="12"/>
  <c r="M307" i="12" s="1"/>
  <c r="L330" i="12"/>
  <c r="M330" i="12" s="1"/>
  <c r="L362" i="12"/>
  <c r="M362" i="12" s="1"/>
  <c r="L427" i="12"/>
  <c r="M427" i="12" s="1"/>
  <c r="O296" i="12"/>
  <c r="L432" i="12"/>
  <c r="M432" i="12" s="1"/>
  <c r="O388" i="12"/>
  <c r="L164" i="12"/>
  <c r="M164" i="12" s="1"/>
  <c r="L146" i="12"/>
  <c r="M146" i="12" s="1"/>
  <c r="L11" i="12"/>
  <c r="M11" i="12" s="1"/>
  <c r="L373" i="12"/>
  <c r="M373" i="12" s="1"/>
  <c r="L349" i="12"/>
  <c r="M349" i="12" s="1"/>
  <c r="L310" i="12"/>
  <c r="M310" i="12" s="1"/>
  <c r="L322" i="12"/>
  <c r="M322" i="12" s="1"/>
  <c r="L7" i="12"/>
  <c r="M7" i="12" s="1"/>
  <c r="O304" i="12"/>
  <c r="O398" i="12"/>
  <c r="L126" i="12"/>
  <c r="M126" i="12" s="1"/>
  <c r="L121" i="12"/>
  <c r="M121" i="12" s="1"/>
  <c r="L252" i="12"/>
  <c r="M252" i="12" s="1"/>
  <c r="L316" i="12"/>
  <c r="M316" i="12" s="1"/>
  <c r="L212" i="12"/>
  <c r="M212" i="12" s="1"/>
  <c r="L151" i="12"/>
  <c r="M151" i="12" s="1"/>
  <c r="L365" i="12"/>
  <c r="M365" i="12" s="1"/>
  <c r="L438" i="12"/>
  <c r="M438" i="12" s="1"/>
  <c r="L187" i="12"/>
  <c r="M187" i="12" s="1"/>
  <c r="L242" i="12"/>
  <c r="M242" i="12" s="1"/>
  <c r="L332" i="12"/>
  <c r="M332" i="12" s="1"/>
  <c r="L27" i="12"/>
  <c r="M27" i="12" s="1"/>
  <c r="O417" i="12"/>
  <c r="L25" i="12"/>
  <c r="M25" i="12" s="1"/>
  <c r="L331" i="12"/>
  <c r="M331" i="12" s="1"/>
  <c r="L144" i="12"/>
  <c r="M144" i="12" s="1"/>
  <c r="L363" i="12"/>
  <c r="M363" i="12" s="1"/>
  <c r="L386" i="12"/>
  <c r="M386" i="12" s="1"/>
  <c r="L120" i="12"/>
  <c r="M120" i="12" s="1"/>
  <c r="O334" i="12"/>
  <c r="L367" i="12"/>
  <c r="M367" i="12" s="1"/>
  <c r="L262" i="12"/>
  <c r="M262" i="12" s="1"/>
  <c r="L328" i="12"/>
  <c r="M328" i="12" s="1"/>
  <c r="L173" i="12"/>
  <c r="M173" i="12" s="1"/>
  <c r="L155" i="12"/>
  <c r="M155" i="12" s="1"/>
  <c r="L195" i="12"/>
  <c r="M195" i="12" s="1"/>
  <c r="L246" i="12"/>
  <c r="M246" i="12" s="1"/>
  <c r="L404" i="12"/>
  <c r="M404" i="12" s="1"/>
  <c r="L207" i="12"/>
  <c r="M207" i="12" s="1"/>
  <c r="L34" i="12"/>
  <c r="M34" i="12" s="1"/>
  <c r="L165" i="12"/>
  <c r="M165" i="12" s="1"/>
  <c r="O209" i="12"/>
  <c r="O420" i="12"/>
  <c r="L20" i="12"/>
  <c r="M20" i="12" s="1"/>
  <c r="L145" i="12"/>
  <c r="M145" i="12" s="1"/>
  <c r="L273" i="12"/>
  <c r="M273" i="12" s="1"/>
  <c r="L167" i="12"/>
  <c r="M167" i="12" s="1"/>
  <c r="S6" i="15"/>
  <c r="T5" i="15"/>
  <c r="U5" i="15" s="1"/>
  <c r="S6" i="14"/>
  <c r="T5" i="14"/>
  <c r="U5" i="14" s="1"/>
  <c r="F351" i="12"/>
  <c r="Q351" i="12" s="1"/>
  <c r="F388" i="12"/>
  <c r="Q388" i="12" s="1"/>
  <c r="F177" i="12"/>
  <c r="Q177" i="12" s="1"/>
  <c r="F399" i="12"/>
  <c r="Q399" i="12" s="1"/>
  <c r="F193" i="12"/>
  <c r="Q193" i="12" s="1"/>
  <c r="F30" i="12"/>
  <c r="F238" i="12"/>
  <c r="Q238" i="12" s="1"/>
  <c r="F253" i="12"/>
  <c r="Q253" i="12" s="1"/>
  <c r="F364" i="12"/>
  <c r="Q364" i="12" s="1"/>
  <c r="F169" i="12"/>
  <c r="Q169" i="12" s="1"/>
  <c r="F286" i="12"/>
  <c r="F431" i="12"/>
  <c r="Q431" i="12" s="1"/>
  <c r="F185" i="12"/>
  <c r="Q185" i="12" s="1"/>
  <c r="F141" i="12"/>
  <c r="Q141" i="12" s="1"/>
  <c r="F366" i="12"/>
  <c r="Q366" i="12" s="1"/>
  <c r="F395" i="12"/>
  <c r="Q395" i="12" s="1"/>
  <c r="O301" i="12"/>
  <c r="O321" i="12"/>
  <c r="O361" i="12"/>
  <c r="F302" i="12"/>
  <c r="Q302" i="12" s="1"/>
  <c r="F420" i="12"/>
  <c r="Q420" i="12" s="1"/>
  <c r="F228" i="12"/>
  <c r="Q228" i="12" s="1"/>
  <c r="F272" i="12"/>
  <c r="Q272" i="12" s="1"/>
  <c r="F245" i="12"/>
  <c r="Q245" i="12" s="1"/>
  <c r="F204" i="12"/>
  <c r="Q204" i="12" s="1"/>
  <c r="F285" i="12"/>
  <c r="Q285" i="12" s="1"/>
  <c r="F410" i="12"/>
  <c r="Q410" i="12" s="1"/>
  <c r="O261" i="12"/>
  <c r="L181" i="12"/>
  <c r="M181" i="12" s="1"/>
  <c r="L123" i="12"/>
  <c r="M123" i="12" s="1"/>
  <c r="L293" i="12"/>
  <c r="M293" i="12" s="1"/>
  <c r="L426" i="12"/>
  <c r="M426" i="12" s="1"/>
  <c r="L127" i="12"/>
  <c r="M127" i="12" s="1"/>
  <c r="O254" i="12"/>
  <c r="L290" i="12"/>
  <c r="M290" i="12" s="1"/>
  <c r="L389" i="12"/>
  <c r="M389" i="12" s="1"/>
  <c r="F217" i="12"/>
  <c r="Q217" i="12" s="1"/>
  <c r="F301" i="12"/>
  <c r="Q301" i="12" s="1"/>
  <c r="L44" i="12"/>
  <c r="M44" i="12" s="1"/>
  <c r="L22" i="12"/>
  <c r="M22" i="12" s="1"/>
  <c r="F270" i="12"/>
  <c r="Q270" i="12" s="1"/>
  <c r="F377" i="12"/>
  <c r="Q377" i="12" s="1"/>
  <c r="L236" i="12"/>
  <c r="M236" i="12" s="1"/>
  <c r="F125" i="12"/>
  <c r="Q125" i="12" s="1"/>
  <c r="L24" i="12"/>
  <c r="M24" i="12" s="1"/>
  <c r="F296" i="12"/>
  <c r="Q296" i="12" s="1"/>
  <c r="L52" i="12"/>
  <c r="M52" i="12" s="1"/>
  <c r="L136" i="12"/>
  <c r="M136" i="12" s="1"/>
  <c r="L208" i="12"/>
  <c r="M208" i="12" s="1"/>
  <c r="L73" i="12"/>
  <c r="M73" i="12" s="1"/>
  <c r="L190" i="12"/>
  <c r="M190" i="12" s="1"/>
  <c r="L300" i="12"/>
  <c r="M300" i="12" s="1"/>
  <c r="L357" i="12"/>
  <c r="M357" i="12" s="1"/>
  <c r="L148" i="12"/>
  <c r="M148" i="12" s="1"/>
  <c r="L154" i="12"/>
  <c r="M154" i="12" s="1"/>
  <c r="L299" i="12"/>
  <c r="M299" i="12" s="1"/>
  <c r="L392" i="12"/>
  <c r="M392" i="12" s="1"/>
  <c r="L191" i="12"/>
  <c r="M191" i="12" s="1"/>
  <c r="L282" i="12"/>
  <c r="M282" i="12" s="1"/>
  <c r="L353" i="12"/>
  <c r="M353" i="12" s="1"/>
  <c r="L394" i="12"/>
  <c r="M394" i="12" s="1"/>
  <c r="L324" i="12"/>
  <c r="M324" i="12" s="1"/>
  <c r="L202" i="12"/>
  <c r="M202" i="12" s="1"/>
  <c r="L4" i="12"/>
  <c r="M4" i="12" s="1"/>
  <c r="L170" i="12"/>
  <c r="M170" i="12" s="1"/>
  <c r="L184" i="12"/>
  <c r="M184" i="12" s="1"/>
  <c r="L226" i="12"/>
  <c r="M226" i="12" s="1"/>
  <c r="L65" i="12"/>
  <c r="M65" i="12" s="1"/>
  <c r="L244" i="12"/>
  <c r="M244" i="12" s="1"/>
  <c r="L308" i="12"/>
  <c r="M308" i="12" s="1"/>
  <c r="L380" i="12"/>
  <c r="M380" i="12" s="1"/>
  <c r="L240" i="12"/>
  <c r="M240" i="12" s="1"/>
  <c r="L267" i="12"/>
  <c r="M267" i="12" s="1"/>
  <c r="L372" i="12"/>
  <c r="M372" i="12" s="1"/>
  <c r="L338" i="12"/>
  <c r="M338" i="12" s="1"/>
  <c r="L419" i="12"/>
  <c r="M419" i="12" s="1"/>
  <c r="O175" i="12"/>
  <c r="L264" i="12"/>
  <c r="M264" i="12" s="1"/>
  <c r="L235" i="12"/>
  <c r="M235" i="12" s="1"/>
  <c r="O177" i="12"/>
  <c r="L422" i="12"/>
  <c r="M422" i="12" s="1"/>
  <c r="O351" i="12"/>
  <c r="L119" i="12"/>
  <c r="M119" i="12" s="1"/>
  <c r="L258" i="12"/>
  <c r="M258" i="12" s="1"/>
  <c r="O286" i="12"/>
  <c r="L336" i="12"/>
  <c r="M336" i="12" s="1"/>
  <c r="L381" i="12"/>
  <c r="M381" i="12" s="1"/>
  <c r="F269" i="12"/>
  <c r="Q269" i="12" s="1"/>
  <c r="F375" i="12"/>
  <c r="Q375" i="12" s="1"/>
  <c r="L76" i="12"/>
  <c r="M76" i="12" s="1"/>
  <c r="L183" i="12"/>
  <c r="M183" i="12" s="1"/>
  <c r="F225" i="12"/>
  <c r="Q225" i="12" s="1"/>
  <c r="F209" i="12"/>
  <c r="Q209" i="12" s="1"/>
  <c r="L12" i="12"/>
  <c r="M12" i="12" s="1"/>
  <c r="F433" i="12"/>
  <c r="Q433" i="12" s="1"/>
  <c r="L325" i="12"/>
  <c r="M325" i="12" s="1"/>
  <c r="L21" i="12"/>
  <c r="M21" i="12" s="1"/>
  <c r="L89" i="12"/>
  <c r="M89" i="12" s="1"/>
  <c r="L26" i="12"/>
  <c r="M26" i="12" s="1"/>
  <c r="L418" i="12"/>
  <c r="M418" i="12" s="1"/>
  <c r="L14" i="12"/>
  <c r="M14" i="12" s="1"/>
  <c r="L35" i="12"/>
  <c r="M35" i="12" s="1"/>
  <c r="L283" i="12"/>
  <c r="M283" i="12" s="1"/>
  <c r="L333" i="12"/>
  <c r="M333" i="12" s="1"/>
  <c r="L313" i="12"/>
  <c r="M313" i="12" s="1"/>
  <c r="L203" i="12"/>
  <c r="M203" i="12" s="1"/>
  <c r="F329" i="12"/>
  <c r="Q329" i="12" s="1"/>
  <c r="L131" i="12"/>
  <c r="M131" i="12" s="1"/>
  <c r="Q239" i="12"/>
  <c r="F227" i="12"/>
  <c r="Q227" i="12" s="1"/>
  <c r="F280" i="12"/>
  <c r="Q280" i="12" s="1"/>
  <c r="F382" i="12"/>
  <c r="Q382" i="12" s="1"/>
  <c r="F153" i="12"/>
  <c r="Q153" i="12" s="1"/>
  <c r="L28" i="12"/>
  <c r="M28" i="12" s="1"/>
  <c r="F383" i="12"/>
  <c r="Q383" i="12" s="1"/>
  <c r="L113" i="12"/>
  <c r="M113" i="12" s="1"/>
  <c r="L49" i="12"/>
  <c r="M49" i="12" s="1"/>
  <c r="L292" i="12"/>
  <c r="M292" i="12" s="1"/>
  <c r="L341" i="12"/>
  <c r="M341" i="12" s="1"/>
  <c r="L9" i="12"/>
  <c r="M9" i="12" s="1"/>
  <c r="AC20" i="12"/>
  <c r="AF20" i="12" s="1"/>
  <c r="F194" i="12"/>
  <c r="Q194" i="12" s="1"/>
  <c r="F398" i="12"/>
  <c r="Q398" i="12" s="1"/>
  <c r="F327" i="12"/>
  <c r="Q327" i="12" s="1"/>
  <c r="F309" i="12"/>
  <c r="Q309" i="12" s="1"/>
  <c r="F334" i="12"/>
  <c r="Q334" i="12" s="1"/>
  <c r="F162" i="12"/>
  <c r="Q162" i="12" s="1"/>
  <c r="F304" i="12"/>
  <c r="Q304" i="12" s="1"/>
  <c r="F344" i="12"/>
  <c r="Q344" i="12" s="1"/>
  <c r="F417" i="12"/>
  <c r="Q417" i="12" s="1"/>
  <c r="F359" i="12"/>
  <c r="Q359" i="12" s="1"/>
  <c r="F342" i="12"/>
  <c r="Q342" i="12" s="1"/>
  <c r="F249" i="12"/>
  <c r="Q249" i="12" s="1"/>
  <c r="F352" i="12"/>
  <c r="Q352" i="12" s="1"/>
  <c r="F396" i="12"/>
  <c r="Q396" i="12" s="1"/>
  <c r="Q2" i="12"/>
  <c r="M239" i="12"/>
  <c r="F405" i="12"/>
  <c r="Q405" i="12" s="1"/>
  <c r="F161" i="12"/>
  <c r="Q161" i="12" s="1"/>
  <c r="L221" i="12"/>
  <c r="M221" i="12" s="1"/>
  <c r="L205" i="12"/>
  <c r="M205" i="12" s="1"/>
  <c r="L275" i="12"/>
  <c r="M275" i="12" s="1"/>
  <c r="L406" i="12"/>
  <c r="M406" i="12" s="1"/>
  <c r="O280" i="12"/>
  <c r="L305" i="12"/>
  <c r="M305" i="12" s="1"/>
  <c r="O335" i="12"/>
  <c r="L143" i="12"/>
  <c r="M143" i="12" s="1"/>
  <c r="L298" i="12"/>
  <c r="M298" i="12" s="1"/>
  <c r="F343" i="12"/>
  <c r="Q343" i="12" s="1"/>
  <c r="L108" i="12"/>
  <c r="M108" i="12" s="1"/>
  <c r="L234" i="12"/>
  <c r="M234" i="12" s="1"/>
  <c r="F361" i="12"/>
  <c r="Q361" i="12" s="1"/>
  <c r="L412" i="12"/>
  <c r="M412" i="12" s="1"/>
  <c r="F321" i="12"/>
  <c r="Q321" i="12" s="1"/>
  <c r="L142" i="12"/>
  <c r="M142" i="12" s="1"/>
  <c r="L116" i="12"/>
  <c r="M116" i="12" s="1"/>
  <c r="L140" i="12"/>
  <c r="M140" i="12" s="1"/>
  <c r="L233" i="12"/>
  <c r="M233" i="12" s="1"/>
  <c r="L105" i="12"/>
  <c r="M105" i="12" s="1"/>
  <c r="L268" i="12"/>
  <c r="M268" i="12" s="1"/>
  <c r="L340" i="12"/>
  <c r="M340" i="12" s="1"/>
  <c r="L421" i="12"/>
  <c r="M421" i="12" s="1"/>
  <c r="L128" i="12"/>
  <c r="M128" i="12" s="1"/>
  <c r="F323" i="12"/>
  <c r="Q323" i="12" s="1"/>
  <c r="L251" i="12"/>
  <c r="M251" i="12" s="1"/>
  <c r="L355" i="12"/>
  <c r="M355" i="12" s="1"/>
  <c r="L371" i="12"/>
  <c r="M371" i="12" s="1"/>
  <c r="L215" i="12"/>
  <c r="M215" i="12" s="1"/>
  <c r="L178" i="12"/>
  <c r="M178" i="12" s="1"/>
  <c r="L241" i="12"/>
  <c r="M241" i="12" s="1"/>
  <c r="L277" i="12"/>
  <c r="M277" i="12" s="1"/>
  <c r="L337" i="12"/>
  <c r="M337" i="12" s="1"/>
  <c r="L370" i="12"/>
  <c r="M370" i="12" s="1"/>
  <c r="L92" i="12"/>
  <c r="M92" i="12" s="1"/>
  <c r="L348" i="12"/>
  <c r="M348" i="12" s="1"/>
  <c r="L180" i="12"/>
  <c r="M180" i="12" s="1"/>
  <c r="L166" i="12"/>
  <c r="M166" i="12" s="1"/>
  <c r="L378" i="12"/>
  <c r="M378" i="12" s="1"/>
  <c r="L196" i="12"/>
  <c r="M196" i="12" s="1"/>
  <c r="L19" i="12"/>
  <c r="M19" i="12" s="1"/>
  <c r="L100" i="12"/>
  <c r="M100" i="12" s="1"/>
  <c r="L97" i="12"/>
  <c r="M97" i="12" s="1"/>
  <c r="L222" i="12"/>
  <c r="M222" i="12" s="1"/>
  <c r="L276" i="12"/>
  <c r="M276" i="12" s="1"/>
  <c r="L356" i="12"/>
  <c r="M356" i="12" s="1"/>
  <c r="L429" i="12"/>
  <c r="M429" i="12" s="1"/>
  <c r="L243" i="12"/>
  <c r="M243" i="12" s="1"/>
  <c r="L291" i="12"/>
  <c r="M291" i="12" s="1"/>
  <c r="L339" i="12"/>
  <c r="M339" i="12" s="1"/>
  <c r="L354" i="12"/>
  <c r="M354" i="12" s="1"/>
  <c r="O395" i="12"/>
  <c r="L435" i="12"/>
  <c r="M435" i="12" s="1"/>
  <c r="L288" i="12"/>
  <c r="M288" i="12" s="1"/>
  <c r="O366" i="12"/>
  <c r="O125" i="12"/>
  <c r="L289" i="12"/>
  <c r="M289" i="12" s="1"/>
  <c r="L434" i="12"/>
  <c r="M434" i="12" s="1"/>
  <c r="L135" i="12"/>
  <c r="M135" i="12" s="1"/>
  <c r="L266" i="12"/>
  <c r="M266" i="12" s="1"/>
  <c r="L294" i="12"/>
  <c r="M294" i="12" s="1"/>
  <c r="L397" i="12"/>
  <c r="M397" i="12" s="1"/>
  <c r="F317" i="12"/>
  <c r="Q317" i="12" s="1"/>
  <c r="L31" i="12"/>
  <c r="M31" i="12" s="1"/>
  <c r="F199" i="12"/>
  <c r="Q199" i="12" s="1"/>
  <c r="F407" i="12"/>
  <c r="Q407" i="12" s="1"/>
  <c r="L138" i="12"/>
  <c r="M138" i="12" s="1"/>
  <c r="L57" i="12"/>
  <c r="M57" i="12" s="1"/>
  <c r="F201" i="12"/>
  <c r="Q201" i="12" s="1"/>
  <c r="L172" i="12"/>
  <c r="M172" i="12" s="1"/>
  <c r="L259" i="12"/>
  <c r="M259" i="12" s="1"/>
  <c r="L315" i="12"/>
  <c r="M315" i="12" s="1"/>
  <c r="L320" i="12"/>
  <c r="M320" i="12" s="1"/>
  <c r="L281" i="12"/>
  <c r="M281" i="12" s="1"/>
  <c r="L440" i="12"/>
  <c r="M440" i="12" s="1"/>
  <c r="L414" i="12"/>
  <c r="M414" i="12" s="1"/>
  <c r="L122" i="12"/>
  <c r="M122" i="12" s="1"/>
  <c r="L223" i="12"/>
  <c r="M223" i="12" s="1"/>
  <c r="F391" i="12"/>
  <c r="Q391" i="12" s="1"/>
  <c r="F254" i="12"/>
  <c r="Q254" i="12" s="1"/>
  <c r="F350" i="12"/>
  <c r="Q350" i="12" s="1"/>
  <c r="L13" i="12"/>
  <c r="M13" i="12" s="1"/>
  <c r="F175" i="12"/>
  <c r="Q175" i="12" s="1"/>
  <c r="F297" i="12"/>
  <c r="Q297" i="12" s="1"/>
  <c r="F335" i="12"/>
  <c r="Q335" i="12" s="1"/>
  <c r="F360" i="12"/>
  <c r="Q360" i="12" s="1"/>
  <c r="F133" i="12"/>
  <c r="Q133" i="12" s="1"/>
  <c r="F261" i="12"/>
  <c r="Q261" i="12" s="1"/>
  <c r="L81" i="12"/>
  <c r="M81" i="12" s="1"/>
  <c r="L206" i="12"/>
  <c r="M206" i="12" s="1"/>
  <c r="L260" i="12"/>
  <c r="M260" i="12" s="1"/>
  <c r="L413" i="12"/>
  <c r="M413" i="12" s="1"/>
  <c r="L229" i="12"/>
  <c r="M229" i="12" s="1"/>
  <c r="AF16" i="12"/>
  <c r="AD24" i="12"/>
  <c r="AG27" i="12"/>
  <c r="AC26" i="12"/>
  <c r="AD26" i="12"/>
  <c r="AF27" i="12"/>
  <c r="AF28" i="12"/>
  <c r="U14" i="12"/>
  <c r="AG28" i="12"/>
  <c r="AD28" i="12"/>
  <c r="AC25" i="12"/>
  <c r="AD27" i="12"/>
  <c r="AF26" i="12"/>
  <c r="AG26" i="12"/>
  <c r="AD29" i="12"/>
  <c r="AB30" i="12"/>
  <c r="AC28" i="12"/>
  <c r="AC27" i="12"/>
  <c r="Q286" i="12" l="1"/>
  <c r="M82" i="12"/>
  <c r="F189" i="12"/>
  <c r="L391" i="12"/>
  <c r="M391" i="12" s="1"/>
  <c r="L431" i="12"/>
  <c r="M431" i="12" s="1"/>
  <c r="L350" i="12"/>
  <c r="M350" i="12" s="1"/>
  <c r="L194" i="12"/>
  <c r="M194" i="12" s="1"/>
  <c r="L383" i="12"/>
  <c r="M383" i="12" s="1"/>
  <c r="L43" i="12"/>
  <c r="M43" i="12" s="1"/>
  <c r="L420" i="12"/>
  <c r="M420" i="12" s="1"/>
  <c r="L272" i="12"/>
  <c r="M272" i="12" s="1"/>
  <c r="L177" i="12"/>
  <c r="L58" i="12"/>
  <c r="M58" i="12" s="1"/>
  <c r="L193" i="12"/>
  <c r="M193" i="12" s="1"/>
  <c r="M179" i="12"/>
  <c r="L254" i="12"/>
  <c r="M254" i="12" s="1"/>
  <c r="L228" i="12"/>
  <c r="M228" i="12" s="1"/>
  <c r="L185" i="12"/>
  <c r="M185" i="12" s="1"/>
  <c r="L238" i="12"/>
  <c r="M238" i="12" s="1"/>
  <c r="L342" i="12"/>
  <c r="M342" i="12" s="1"/>
  <c r="L399" i="12"/>
  <c r="M399" i="12" s="1"/>
  <c r="L388" i="12"/>
  <c r="M388" i="12" s="1"/>
  <c r="L280" i="12"/>
  <c r="M280" i="12" s="1"/>
  <c r="L201" i="12"/>
  <c r="M201" i="12" s="1"/>
  <c r="L227" i="12"/>
  <c r="M227" i="12" s="1"/>
  <c r="L327" i="12"/>
  <c r="M327" i="12" s="1"/>
  <c r="L261" i="12"/>
  <c r="M261" i="12" s="1"/>
  <c r="L361" i="12"/>
  <c r="M361" i="12" s="1"/>
  <c r="L334" i="12"/>
  <c r="M334" i="12" s="1"/>
  <c r="L204" i="12"/>
  <c r="M204" i="12" s="1"/>
  <c r="L335" i="12"/>
  <c r="M335" i="12" s="1"/>
  <c r="L417" i="12"/>
  <c r="M417" i="12" s="1"/>
  <c r="L304" i="12"/>
  <c r="M304" i="12" s="1"/>
  <c r="L225" i="12"/>
  <c r="L317" i="12"/>
  <c r="M317" i="12" s="1"/>
  <c r="L343" i="12"/>
  <c r="M343" i="12" s="1"/>
  <c r="L360" i="12"/>
  <c r="M360" i="12" s="1"/>
  <c r="L323" i="12"/>
  <c r="M323" i="12" s="1"/>
  <c r="L344" i="12"/>
  <c r="M344" i="12" s="1"/>
  <c r="L209" i="12"/>
  <c r="M209" i="12" s="1"/>
  <c r="L125" i="12"/>
  <c r="M125" i="12" s="1"/>
  <c r="L270" i="12"/>
  <c r="M270" i="12" s="1"/>
  <c r="T6" i="15"/>
  <c r="U6" i="15" s="1"/>
  <c r="S7" i="15"/>
  <c r="T6" i="14"/>
  <c r="U6" i="14" s="1"/>
  <c r="S7" i="14"/>
  <c r="Q30" i="12"/>
  <c r="L321" i="12"/>
  <c r="M321" i="12" s="1"/>
  <c r="L405" i="12"/>
  <c r="M405" i="12" s="1"/>
  <c r="L249" i="12"/>
  <c r="M249" i="12" s="1"/>
  <c r="L359" i="12"/>
  <c r="M359" i="12" s="1"/>
  <c r="L162" i="12"/>
  <c r="M162" i="12" s="1"/>
  <c r="L398" i="12"/>
  <c r="M398" i="12" s="1"/>
  <c r="L382" i="12"/>
  <c r="M382" i="12" s="1"/>
  <c r="L329" i="12"/>
  <c r="M329" i="12" s="1"/>
  <c r="L269" i="12"/>
  <c r="L296" i="12"/>
  <c r="M296" i="12" s="1"/>
  <c r="L297" i="12"/>
  <c r="M297" i="12" s="1"/>
  <c r="L407" i="12"/>
  <c r="M407" i="12" s="1"/>
  <c r="L161" i="12"/>
  <c r="M161" i="12" s="1"/>
  <c r="L352" i="12"/>
  <c r="M352" i="12" s="1"/>
  <c r="L153" i="12"/>
  <c r="M153" i="12" s="1"/>
  <c r="L433" i="12"/>
  <c r="M433" i="12" s="1"/>
  <c r="L375" i="12"/>
  <c r="M375" i="12" s="1"/>
  <c r="L301" i="12"/>
  <c r="M301" i="12" s="1"/>
  <c r="L285" i="12"/>
  <c r="M285" i="12" s="1"/>
  <c r="L245" i="12"/>
  <c r="M245" i="12" s="1"/>
  <c r="L302" i="12"/>
  <c r="M302" i="12" s="1"/>
  <c r="L366" i="12"/>
  <c r="M366" i="12" s="1"/>
  <c r="L286" i="12"/>
  <c r="L364" i="12"/>
  <c r="M364" i="12" s="1"/>
  <c r="L351" i="12"/>
  <c r="M351" i="12" s="1"/>
  <c r="L396" i="12"/>
  <c r="M396" i="12" s="1"/>
  <c r="L309" i="12"/>
  <c r="M309" i="12" s="1"/>
  <c r="L133" i="12"/>
  <c r="M133" i="12" s="1"/>
  <c r="L175" i="12"/>
  <c r="M175" i="12" s="1"/>
  <c r="L199" i="12"/>
  <c r="M199" i="12" s="1"/>
  <c r="L377" i="12"/>
  <c r="M377" i="12" s="1"/>
  <c r="L217" i="12"/>
  <c r="M217" i="12" s="1"/>
  <c r="L410" i="12"/>
  <c r="M410" i="12" s="1"/>
  <c r="L395" i="12"/>
  <c r="M395" i="12" s="1"/>
  <c r="L141" i="12"/>
  <c r="M141" i="12" s="1"/>
  <c r="L169" i="12"/>
  <c r="M169" i="12" s="1"/>
  <c r="L253" i="12"/>
  <c r="M253" i="12" s="1"/>
  <c r="L30" i="12"/>
  <c r="AD25" i="12"/>
  <c r="AB29" i="12"/>
  <c r="AE30" i="12"/>
  <c r="AB26" i="12"/>
  <c r="AB24" i="12"/>
  <c r="AB27" i="12"/>
  <c r="AB28" i="12"/>
  <c r="AH30" i="12" l="1"/>
  <c r="M286" i="12"/>
  <c r="M225" i="12"/>
  <c r="M177" i="12"/>
  <c r="L189" i="12"/>
  <c r="Q189" i="12"/>
  <c r="M269" i="12"/>
  <c r="S8" i="15"/>
  <c r="T7" i="15"/>
  <c r="U7" i="15" s="1"/>
  <c r="T7" i="14"/>
  <c r="U7" i="14" s="1"/>
  <c r="S8" i="14"/>
  <c r="M30" i="12"/>
  <c r="AE24" i="12"/>
  <c r="AB25" i="12"/>
  <c r="AE26" i="12"/>
  <c r="AE28" i="12"/>
  <c r="AE27" i="12"/>
  <c r="AE29" i="12"/>
  <c r="AH27" i="12" l="1"/>
  <c r="AH28" i="12"/>
  <c r="AH26" i="12"/>
  <c r="AH24" i="12"/>
  <c r="M189" i="12"/>
  <c r="S9" i="15"/>
  <c r="T8" i="15"/>
  <c r="U8" i="15" s="1"/>
  <c r="S9" i="14"/>
  <c r="T8" i="14"/>
  <c r="U8" i="14" s="1"/>
  <c r="AH29" i="12"/>
  <c r="S14" i="12"/>
  <c r="AE25" i="12"/>
  <c r="T14" i="12"/>
  <c r="AH25" i="12" l="1"/>
  <c r="T9" i="15"/>
  <c r="U9" i="15" s="1"/>
  <c r="S10" i="15"/>
  <c r="S10" i="14"/>
  <c r="T9" i="14"/>
  <c r="U9" i="14" s="1"/>
  <c r="T10" i="15" l="1"/>
  <c r="U10" i="15" s="1"/>
  <c r="S11" i="15"/>
  <c r="T10" i="14"/>
  <c r="U10" i="14" s="1"/>
  <c r="S11" i="14"/>
  <c r="S12" i="15" l="1"/>
  <c r="T11" i="15"/>
  <c r="U11" i="15" s="1"/>
  <c r="T11" i="14"/>
  <c r="U11" i="14" s="1"/>
  <c r="S12" i="14"/>
  <c r="T12" i="15" l="1"/>
  <c r="U12" i="15" s="1"/>
  <c r="S13" i="15"/>
  <c r="T12" i="14"/>
  <c r="U12" i="14" s="1"/>
  <c r="S13" i="14"/>
  <c r="S14" i="15" l="1"/>
  <c r="T13" i="15"/>
  <c r="U13" i="15" s="1"/>
  <c r="S14" i="14"/>
  <c r="T13" i="14"/>
  <c r="U13" i="14" s="1"/>
  <c r="S15" i="15" l="1"/>
  <c r="T14" i="15"/>
  <c r="U14" i="15" s="1"/>
  <c r="S15" i="14"/>
  <c r="T14" i="14"/>
  <c r="U14" i="14" s="1"/>
  <c r="S16" i="15" l="1"/>
  <c r="T15" i="15"/>
  <c r="U15" i="15" s="1"/>
  <c r="S16" i="14"/>
  <c r="T15" i="14"/>
  <c r="U15" i="14" s="1"/>
  <c r="S17" i="15" l="1"/>
  <c r="T16" i="15"/>
  <c r="U16" i="15" s="1"/>
  <c r="T16" i="14"/>
  <c r="U16" i="14" s="1"/>
  <c r="S17" i="14"/>
  <c r="T17" i="15" l="1"/>
  <c r="U17" i="15" s="1"/>
  <c r="S18" i="15"/>
  <c r="T17" i="14"/>
  <c r="U17" i="14" s="1"/>
  <c r="S18" i="14"/>
  <c r="S19" i="15" l="1"/>
  <c r="T18" i="15"/>
  <c r="U18" i="15" s="1"/>
  <c r="S19" i="14"/>
  <c r="T18" i="14"/>
  <c r="U18" i="14" s="1"/>
  <c r="T19" i="15" l="1"/>
  <c r="U19" i="15" s="1"/>
  <c r="S20" i="15"/>
  <c r="S20" i="14"/>
  <c r="T19" i="14"/>
  <c r="U19" i="14" s="1"/>
  <c r="S21" i="15" l="1"/>
  <c r="T20" i="15"/>
  <c r="U20" i="15" s="1"/>
  <c r="T20" i="14"/>
  <c r="U20" i="14" s="1"/>
  <c r="S21" i="14"/>
  <c r="S22" i="15" l="1"/>
  <c r="T21" i="15"/>
  <c r="U21" i="15" s="1"/>
  <c r="T21" i="14"/>
  <c r="U21" i="14" s="1"/>
  <c r="S22" i="14"/>
  <c r="S23" i="15" l="1"/>
  <c r="T22" i="15"/>
  <c r="U22" i="15" s="1"/>
  <c r="S23" i="14"/>
  <c r="T22" i="14"/>
  <c r="U22" i="14" s="1"/>
  <c r="S24" i="15" l="1"/>
  <c r="T23" i="15"/>
  <c r="U23" i="15" s="1"/>
  <c r="T23" i="14"/>
  <c r="U23" i="14" s="1"/>
  <c r="S24" i="14"/>
  <c r="T24" i="15" l="1"/>
  <c r="U24" i="15" s="1"/>
  <c r="S25" i="15"/>
  <c r="T24" i="14"/>
  <c r="U24" i="14" s="1"/>
  <c r="S25" i="14"/>
  <c r="S26" i="15" l="1"/>
  <c r="T25" i="15"/>
  <c r="U25" i="15" s="1"/>
  <c r="T25" i="14"/>
  <c r="U25" i="14" s="1"/>
  <c r="S26" i="14"/>
  <c r="S27" i="15" l="1"/>
  <c r="T26" i="15"/>
  <c r="U26" i="15" s="1"/>
  <c r="T26" i="14"/>
  <c r="U26" i="14" s="1"/>
  <c r="S27" i="14"/>
  <c r="S28" i="15" l="1"/>
  <c r="T27" i="15"/>
  <c r="U27" i="15" s="1"/>
  <c r="S28" i="14"/>
  <c r="T27" i="14"/>
  <c r="U27" i="14" s="1"/>
  <c r="S29" i="15" l="1"/>
  <c r="T28" i="15"/>
  <c r="U28" i="15" s="1"/>
  <c r="S29" i="14"/>
  <c r="T28" i="14"/>
  <c r="U28" i="14" s="1"/>
  <c r="S30" i="15" l="1"/>
  <c r="T29" i="15"/>
  <c r="U29" i="15" s="1"/>
  <c r="S30" i="14"/>
  <c r="T29" i="14"/>
  <c r="U29" i="14" s="1"/>
  <c r="S31" i="15" l="1"/>
  <c r="T30" i="15"/>
  <c r="U30" i="15" s="1"/>
  <c r="T30" i="14"/>
  <c r="U30" i="14" s="1"/>
  <c r="S31" i="14"/>
  <c r="T31" i="15" l="1"/>
  <c r="U31" i="15" s="1"/>
  <c r="S32" i="15"/>
  <c r="T31" i="14"/>
  <c r="U31" i="14" s="1"/>
  <c r="S32" i="14"/>
  <c r="S33" i="15" l="1"/>
  <c r="T32" i="15"/>
  <c r="U32" i="15" s="1"/>
  <c r="T32" i="14"/>
  <c r="U32" i="14" s="1"/>
  <c r="S33" i="14"/>
  <c r="S34" i="15" l="1"/>
  <c r="T33" i="15"/>
  <c r="U33" i="15" s="1"/>
  <c r="S34" i="14"/>
  <c r="T33" i="14"/>
  <c r="U33" i="14" s="1"/>
  <c r="T34" i="15" l="1"/>
  <c r="U34" i="15" s="1"/>
  <c r="S35" i="15"/>
  <c r="S35" i="14"/>
  <c r="T34" i="14"/>
  <c r="U34" i="14" s="1"/>
  <c r="T35" i="15" l="1"/>
  <c r="U35" i="15" s="1"/>
  <c r="S36" i="15"/>
  <c r="T35" i="14"/>
  <c r="U35" i="14" s="1"/>
  <c r="S36" i="14"/>
  <c r="S37" i="15" l="1"/>
  <c r="T36" i="15"/>
  <c r="U36" i="15" s="1"/>
  <c r="S37" i="14"/>
  <c r="T36" i="14"/>
  <c r="U36" i="14" s="1"/>
  <c r="S38" i="15" l="1"/>
  <c r="T37" i="15"/>
  <c r="U37" i="15" s="1"/>
  <c r="S38" i="14"/>
  <c r="T37" i="14"/>
  <c r="U37" i="14" s="1"/>
  <c r="S39" i="15" l="1"/>
  <c r="T38" i="15"/>
  <c r="U38" i="15" s="1"/>
  <c r="S39" i="14"/>
  <c r="T38" i="14"/>
  <c r="U38" i="14" s="1"/>
  <c r="T39" i="15" l="1"/>
  <c r="U39" i="15" s="1"/>
  <c r="S40" i="15"/>
  <c r="T39" i="14"/>
  <c r="U39" i="14" s="1"/>
  <c r="S40" i="14"/>
  <c r="S41" i="15" l="1"/>
  <c r="T40" i="15"/>
  <c r="U40" i="15" s="1"/>
  <c r="T40" i="14"/>
  <c r="U40" i="14" s="1"/>
  <c r="S41" i="14"/>
  <c r="S42" i="15" l="1"/>
  <c r="T41" i="15"/>
  <c r="U41" i="15" s="1"/>
  <c r="S42" i="14"/>
  <c r="T41" i="14"/>
  <c r="U41" i="14" s="1"/>
  <c r="T42" i="15" l="1"/>
  <c r="U42" i="15" s="1"/>
  <c r="S43" i="15"/>
  <c r="T42" i="14"/>
  <c r="U42" i="14" s="1"/>
  <c r="S43" i="14"/>
  <c r="T43" i="15" l="1"/>
  <c r="U43" i="15" s="1"/>
  <c r="S44" i="15"/>
  <c r="T43" i="14"/>
  <c r="U43" i="14" s="1"/>
  <c r="S44" i="14"/>
  <c r="S45" i="15" l="1"/>
  <c r="T44" i="15"/>
  <c r="U44" i="15" s="1"/>
  <c r="S45" i="14"/>
  <c r="T44" i="14"/>
  <c r="U44" i="14" s="1"/>
  <c r="S46" i="15" l="1"/>
  <c r="T45" i="15"/>
  <c r="U45" i="15" s="1"/>
  <c r="S46" i="14"/>
  <c r="T45" i="14"/>
  <c r="U45" i="14" s="1"/>
  <c r="S47" i="15" l="1"/>
  <c r="T46" i="15"/>
  <c r="U46" i="15" s="1"/>
  <c r="T46" i="14"/>
  <c r="U46" i="14" s="1"/>
  <c r="S47" i="14"/>
  <c r="T47" i="15" l="1"/>
  <c r="U47" i="15" s="1"/>
  <c r="S48" i="15"/>
  <c r="T47" i="14"/>
  <c r="U47" i="14" s="1"/>
  <c r="S48" i="14"/>
  <c r="S49" i="15" l="1"/>
  <c r="T48" i="15"/>
  <c r="U48" i="15" s="1"/>
  <c r="T48" i="14"/>
  <c r="U48" i="14" s="1"/>
  <c r="S49" i="14"/>
  <c r="S50" i="15" l="1"/>
  <c r="T49" i="15"/>
  <c r="U49" i="15" s="1"/>
  <c r="S50" i="14"/>
  <c r="T49" i="14"/>
  <c r="U49" i="14" s="1"/>
  <c r="T50" i="15" l="1"/>
  <c r="U50" i="15" s="1"/>
  <c r="S51" i="15"/>
  <c r="S51" i="14"/>
  <c r="T50" i="14"/>
  <c r="U50" i="14" s="1"/>
  <c r="T51" i="15" l="1"/>
  <c r="U51" i="15" s="1"/>
  <c r="S52" i="15"/>
  <c r="T51" i="14"/>
  <c r="U51" i="14" s="1"/>
  <c r="S52" i="14"/>
  <c r="S53" i="15" l="1"/>
  <c r="T52" i="15"/>
  <c r="U52" i="15" s="1"/>
  <c r="S53" i="14"/>
  <c r="T52" i="14"/>
  <c r="U52" i="14" s="1"/>
  <c r="S54" i="15" l="1"/>
  <c r="T53" i="15"/>
  <c r="U53" i="15" s="1"/>
  <c r="S54" i="14"/>
  <c r="T53" i="14"/>
  <c r="U53" i="14" s="1"/>
  <c r="S55" i="15" l="1"/>
  <c r="T54" i="15"/>
  <c r="U54" i="15" s="1"/>
  <c r="S55" i="14"/>
  <c r="T54" i="14"/>
  <c r="U54" i="14" s="1"/>
  <c r="T55" i="15" l="1"/>
  <c r="U55" i="15" s="1"/>
  <c r="S56" i="15"/>
  <c r="T55" i="14"/>
  <c r="U55" i="14" s="1"/>
  <c r="S56" i="14"/>
  <c r="S57" i="15" l="1"/>
  <c r="T56" i="15"/>
  <c r="U56" i="15" s="1"/>
  <c r="T56" i="14"/>
  <c r="U56" i="14" s="1"/>
  <c r="S57" i="14"/>
  <c r="S58" i="15" l="1"/>
  <c r="T57" i="15"/>
  <c r="U57" i="15" s="1"/>
  <c r="S58" i="14"/>
  <c r="T57" i="14"/>
  <c r="U57" i="14" s="1"/>
  <c r="T58" i="15" l="1"/>
  <c r="U58" i="15" s="1"/>
  <c r="S59" i="15"/>
  <c r="T58" i="14"/>
  <c r="U58" i="14" s="1"/>
  <c r="S59" i="14"/>
  <c r="T59" i="15" l="1"/>
  <c r="U59" i="15" s="1"/>
  <c r="S60" i="15"/>
  <c r="T59" i="14"/>
  <c r="U59" i="14" s="1"/>
  <c r="S60" i="14"/>
  <c r="S61" i="15" l="1"/>
  <c r="T60" i="15"/>
  <c r="U60" i="15" s="1"/>
  <c r="S61" i="14"/>
  <c r="T60" i="14"/>
  <c r="U60" i="14" s="1"/>
  <c r="S62" i="15" l="1"/>
  <c r="T61" i="15"/>
  <c r="U61" i="15" s="1"/>
  <c r="S62" i="14"/>
  <c r="T61" i="14"/>
  <c r="U61" i="14" s="1"/>
  <c r="S63" i="15" l="1"/>
  <c r="T62" i="15"/>
  <c r="U62" i="15" s="1"/>
  <c r="S63" i="14"/>
  <c r="T62" i="14"/>
  <c r="U62" i="14" s="1"/>
  <c r="T63" i="15" l="1"/>
  <c r="U63" i="15" s="1"/>
  <c r="S64" i="15"/>
  <c r="T63" i="14"/>
  <c r="U63" i="14" s="1"/>
  <c r="S64" i="14"/>
  <c r="S65" i="15" l="1"/>
  <c r="T64" i="15"/>
  <c r="U64" i="15" s="1"/>
  <c r="S65" i="14"/>
  <c r="T64" i="14"/>
  <c r="U64" i="14" s="1"/>
  <c r="S66" i="15" l="1"/>
  <c r="T65" i="15"/>
  <c r="U65" i="15" s="1"/>
  <c r="S66" i="14"/>
  <c r="T65" i="14"/>
  <c r="U65" i="14" s="1"/>
  <c r="T66" i="15" l="1"/>
  <c r="U66" i="15" s="1"/>
  <c r="S67" i="15"/>
  <c r="S67" i="14"/>
  <c r="T66" i="14"/>
  <c r="U66" i="14" s="1"/>
  <c r="T67" i="15" l="1"/>
  <c r="U67" i="15" s="1"/>
  <c r="S68" i="15"/>
  <c r="T67" i="14"/>
  <c r="U67" i="14" s="1"/>
  <c r="S68" i="14"/>
  <c r="S28" i="8"/>
  <c r="S69" i="15" l="1"/>
  <c r="T68" i="15"/>
  <c r="U68" i="15" s="1"/>
  <c r="S69" i="14"/>
  <c r="T68" i="14"/>
  <c r="U68" i="14" s="1"/>
  <c r="V39" i="8"/>
  <c r="K32" i="8" s="1"/>
  <c r="Q700" i="8"/>
  <c r="O700" i="8"/>
  <c r="N700" i="8"/>
  <c r="M700" i="8"/>
  <c r="L700" i="8"/>
  <c r="K700" i="8"/>
  <c r="J700" i="8"/>
  <c r="I700" i="8"/>
  <c r="H700" i="8"/>
  <c r="G700" i="8"/>
  <c r="F700" i="8"/>
  <c r="E700" i="8"/>
  <c r="D700" i="8"/>
  <c r="A700" i="8"/>
  <c r="Q699" i="8"/>
  <c r="O699" i="8"/>
  <c r="N699" i="8"/>
  <c r="M699" i="8"/>
  <c r="L699" i="8"/>
  <c r="K699" i="8"/>
  <c r="J699" i="8"/>
  <c r="I699" i="8"/>
  <c r="H699" i="8"/>
  <c r="G699" i="8"/>
  <c r="F699" i="8"/>
  <c r="E699" i="8"/>
  <c r="D699" i="8"/>
  <c r="A699" i="8"/>
  <c r="Q698" i="8"/>
  <c r="O698" i="8"/>
  <c r="N698" i="8"/>
  <c r="M698" i="8"/>
  <c r="L698" i="8"/>
  <c r="K698" i="8"/>
  <c r="J698" i="8"/>
  <c r="I698" i="8"/>
  <c r="H698" i="8"/>
  <c r="G698" i="8"/>
  <c r="F698" i="8"/>
  <c r="E698" i="8"/>
  <c r="D698" i="8"/>
  <c r="A698" i="8"/>
  <c r="Q697" i="8"/>
  <c r="O697" i="8"/>
  <c r="N697" i="8"/>
  <c r="M697" i="8"/>
  <c r="L697" i="8"/>
  <c r="K697" i="8"/>
  <c r="J697" i="8"/>
  <c r="I697" i="8"/>
  <c r="H697" i="8"/>
  <c r="G697" i="8"/>
  <c r="F697" i="8"/>
  <c r="E697" i="8"/>
  <c r="D697" i="8"/>
  <c r="A697" i="8"/>
  <c r="Q696" i="8"/>
  <c r="O696" i="8"/>
  <c r="N696" i="8"/>
  <c r="M696" i="8"/>
  <c r="L696" i="8"/>
  <c r="K696" i="8"/>
  <c r="J696" i="8"/>
  <c r="I696" i="8"/>
  <c r="H696" i="8"/>
  <c r="G696" i="8"/>
  <c r="F696" i="8"/>
  <c r="E696" i="8"/>
  <c r="D696" i="8"/>
  <c r="A696" i="8"/>
  <c r="Q695" i="8"/>
  <c r="O695" i="8"/>
  <c r="N695" i="8"/>
  <c r="M695" i="8"/>
  <c r="L695" i="8"/>
  <c r="K695" i="8"/>
  <c r="J695" i="8"/>
  <c r="I695" i="8"/>
  <c r="H695" i="8"/>
  <c r="G695" i="8"/>
  <c r="F695" i="8"/>
  <c r="E695" i="8"/>
  <c r="D695" i="8"/>
  <c r="A695" i="8"/>
  <c r="Q694" i="8"/>
  <c r="O694" i="8"/>
  <c r="N694" i="8"/>
  <c r="M694" i="8"/>
  <c r="L694" i="8"/>
  <c r="K694" i="8"/>
  <c r="J694" i="8"/>
  <c r="I694" i="8"/>
  <c r="H694" i="8"/>
  <c r="G694" i="8"/>
  <c r="F694" i="8"/>
  <c r="E694" i="8"/>
  <c r="D694" i="8"/>
  <c r="A694" i="8"/>
  <c r="Q693" i="8"/>
  <c r="O693" i="8"/>
  <c r="N693" i="8"/>
  <c r="M693" i="8"/>
  <c r="L693" i="8"/>
  <c r="K693" i="8"/>
  <c r="J693" i="8"/>
  <c r="I693" i="8"/>
  <c r="H693" i="8"/>
  <c r="G693" i="8"/>
  <c r="F693" i="8"/>
  <c r="E693" i="8"/>
  <c r="D693" i="8"/>
  <c r="A693" i="8"/>
  <c r="Q692" i="8"/>
  <c r="O692" i="8"/>
  <c r="N692" i="8"/>
  <c r="M692" i="8"/>
  <c r="L692" i="8"/>
  <c r="K692" i="8"/>
  <c r="J692" i="8"/>
  <c r="I692" i="8"/>
  <c r="H692" i="8"/>
  <c r="G692" i="8"/>
  <c r="F692" i="8"/>
  <c r="E692" i="8"/>
  <c r="D692" i="8"/>
  <c r="A692" i="8"/>
  <c r="Q691" i="8"/>
  <c r="O691" i="8"/>
  <c r="N691" i="8"/>
  <c r="M691" i="8"/>
  <c r="L691" i="8"/>
  <c r="K691" i="8"/>
  <c r="J691" i="8"/>
  <c r="I691" i="8"/>
  <c r="H691" i="8"/>
  <c r="G691" i="8"/>
  <c r="F691" i="8"/>
  <c r="E691" i="8"/>
  <c r="D691" i="8"/>
  <c r="A691" i="8"/>
  <c r="Q690" i="8"/>
  <c r="O690" i="8"/>
  <c r="N690" i="8"/>
  <c r="M690" i="8"/>
  <c r="L690" i="8"/>
  <c r="K690" i="8"/>
  <c r="J690" i="8"/>
  <c r="I690" i="8"/>
  <c r="H690" i="8"/>
  <c r="G690" i="8"/>
  <c r="F690" i="8"/>
  <c r="E690" i="8"/>
  <c r="D690" i="8"/>
  <c r="A690" i="8"/>
  <c r="Q689" i="8"/>
  <c r="O689" i="8"/>
  <c r="N689" i="8"/>
  <c r="M689" i="8"/>
  <c r="L689" i="8"/>
  <c r="K689" i="8"/>
  <c r="J689" i="8"/>
  <c r="I689" i="8"/>
  <c r="H689" i="8"/>
  <c r="G689" i="8"/>
  <c r="F689" i="8"/>
  <c r="E689" i="8"/>
  <c r="D689" i="8"/>
  <c r="A689" i="8"/>
  <c r="Q688" i="8"/>
  <c r="O688" i="8"/>
  <c r="N688" i="8"/>
  <c r="M688" i="8"/>
  <c r="L688" i="8"/>
  <c r="K688" i="8"/>
  <c r="J688" i="8"/>
  <c r="I688" i="8"/>
  <c r="H688" i="8"/>
  <c r="G688" i="8"/>
  <c r="F688" i="8"/>
  <c r="E688" i="8"/>
  <c r="D688" i="8"/>
  <c r="A688" i="8"/>
  <c r="Q687" i="8"/>
  <c r="O687" i="8"/>
  <c r="N687" i="8"/>
  <c r="M687" i="8"/>
  <c r="L687" i="8"/>
  <c r="K687" i="8"/>
  <c r="J687" i="8"/>
  <c r="I687" i="8"/>
  <c r="H687" i="8"/>
  <c r="G687" i="8"/>
  <c r="F687" i="8"/>
  <c r="E687" i="8"/>
  <c r="D687" i="8"/>
  <c r="A687" i="8"/>
  <c r="Q686" i="8"/>
  <c r="O686" i="8"/>
  <c r="N686" i="8"/>
  <c r="M686" i="8"/>
  <c r="L686" i="8"/>
  <c r="K686" i="8"/>
  <c r="J686" i="8"/>
  <c r="I686" i="8"/>
  <c r="H686" i="8"/>
  <c r="G686" i="8"/>
  <c r="F686" i="8"/>
  <c r="E686" i="8"/>
  <c r="D686" i="8"/>
  <c r="A686" i="8"/>
  <c r="Q685" i="8"/>
  <c r="O685" i="8"/>
  <c r="N685" i="8"/>
  <c r="M685" i="8"/>
  <c r="L685" i="8"/>
  <c r="K685" i="8"/>
  <c r="J685" i="8"/>
  <c r="I685" i="8"/>
  <c r="H685" i="8"/>
  <c r="G685" i="8"/>
  <c r="F685" i="8"/>
  <c r="E685" i="8"/>
  <c r="D685" i="8"/>
  <c r="A685" i="8"/>
  <c r="Q684" i="8"/>
  <c r="O684" i="8"/>
  <c r="N684" i="8"/>
  <c r="M684" i="8"/>
  <c r="L684" i="8"/>
  <c r="K684" i="8"/>
  <c r="J684" i="8"/>
  <c r="I684" i="8"/>
  <c r="H684" i="8"/>
  <c r="G684" i="8"/>
  <c r="F684" i="8"/>
  <c r="E684" i="8"/>
  <c r="D684" i="8"/>
  <c r="A684" i="8"/>
  <c r="Q683" i="8"/>
  <c r="O683" i="8"/>
  <c r="N683" i="8"/>
  <c r="M683" i="8"/>
  <c r="L683" i="8"/>
  <c r="K683" i="8"/>
  <c r="J683" i="8"/>
  <c r="I683" i="8"/>
  <c r="H683" i="8"/>
  <c r="G683" i="8"/>
  <c r="F683" i="8"/>
  <c r="E683" i="8"/>
  <c r="D683" i="8"/>
  <c r="A683" i="8"/>
  <c r="Q682" i="8"/>
  <c r="O682" i="8"/>
  <c r="N682" i="8"/>
  <c r="M682" i="8"/>
  <c r="L682" i="8"/>
  <c r="K682" i="8"/>
  <c r="J682" i="8"/>
  <c r="I682" i="8"/>
  <c r="H682" i="8"/>
  <c r="G682" i="8"/>
  <c r="F682" i="8"/>
  <c r="E682" i="8"/>
  <c r="D682" i="8"/>
  <c r="A682" i="8"/>
  <c r="Q681" i="8"/>
  <c r="O681" i="8"/>
  <c r="N681" i="8"/>
  <c r="M681" i="8"/>
  <c r="L681" i="8"/>
  <c r="K681" i="8"/>
  <c r="J681" i="8"/>
  <c r="I681" i="8"/>
  <c r="H681" i="8"/>
  <c r="G681" i="8"/>
  <c r="F681" i="8"/>
  <c r="E681" i="8"/>
  <c r="D681" i="8"/>
  <c r="A681" i="8"/>
  <c r="Q680" i="8"/>
  <c r="O680" i="8"/>
  <c r="N680" i="8"/>
  <c r="M680" i="8"/>
  <c r="L680" i="8"/>
  <c r="K680" i="8"/>
  <c r="J680" i="8"/>
  <c r="I680" i="8"/>
  <c r="H680" i="8"/>
  <c r="G680" i="8"/>
  <c r="F680" i="8"/>
  <c r="E680" i="8"/>
  <c r="D680" i="8"/>
  <c r="A680" i="8"/>
  <c r="Q679" i="8"/>
  <c r="O679" i="8"/>
  <c r="N679" i="8"/>
  <c r="M679" i="8"/>
  <c r="L679" i="8"/>
  <c r="K679" i="8"/>
  <c r="J679" i="8"/>
  <c r="I679" i="8"/>
  <c r="H679" i="8"/>
  <c r="G679" i="8"/>
  <c r="F679" i="8"/>
  <c r="E679" i="8"/>
  <c r="D679" i="8"/>
  <c r="A679" i="8"/>
  <c r="Q678" i="8"/>
  <c r="O678" i="8"/>
  <c r="N678" i="8"/>
  <c r="M678" i="8"/>
  <c r="L678" i="8"/>
  <c r="K678" i="8"/>
  <c r="J678" i="8"/>
  <c r="I678" i="8"/>
  <c r="H678" i="8"/>
  <c r="G678" i="8"/>
  <c r="F678" i="8"/>
  <c r="E678" i="8"/>
  <c r="D678" i="8"/>
  <c r="A678" i="8"/>
  <c r="Q677" i="8"/>
  <c r="O677" i="8"/>
  <c r="N677" i="8"/>
  <c r="M677" i="8"/>
  <c r="L677" i="8"/>
  <c r="K677" i="8"/>
  <c r="J677" i="8"/>
  <c r="I677" i="8"/>
  <c r="H677" i="8"/>
  <c r="G677" i="8"/>
  <c r="F677" i="8"/>
  <c r="E677" i="8"/>
  <c r="D677" i="8"/>
  <c r="A677" i="8"/>
  <c r="Q676" i="8"/>
  <c r="O676" i="8"/>
  <c r="N676" i="8"/>
  <c r="M676" i="8"/>
  <c r="L676" i="8"/>
  <c r="K676" i="8"/>
  <c r="J676" i="8"/>
  <c r="I676" i="8"/>
  <c r="H676" i="8"/>
  <c r="G676" i="8"/>
  <c r="F676" i="8"/>
  <c r="E676" i="8"/>
  <c r="D676" i="8"/>
  <c r="A676" i="8"/>
  <c r="Q675" i="8"/>
  <c r="O675" i="8"/>
  <c r="N675" i="8"/>
  <c r="M675" i="8"/>
  <c r="L675" i="8"/>
  <c r="K675" i="8"/>
  <c r="J675" i="8"/>
  <c r="I675" i="8"/>
  <c r="H675" i="8"/>
  <c r="G675" i="8"/>
  <c r="F675" i="8"/>
  <c r="E675" i="8"/>
  <c r="D675" i="8"/>
  <c r="A675" i="8"/>
  <c r="Q674" i="8"/>
  <c r="O674" i="8"/>
  <c r="N674" i="8"/>
  <c r="M674" i="8"/>
  <c r="L674" i="8"/>
  <c r="K674" i="8"/>
  <c r="J674" i="8"/>
  <c r="I674" i="8"/>
  <c r="H674" i="8"/>
  <c r="G674" i="8"/>
  <c r="F674" i="8"/>
  <c r="E674" i="8"/>
  <c r="D674" i="8"/>
  <c r="A674" i="8"/>
  <c r="Q673" i="8"/>
  <c r="O673" i="8"/>
  <c r="N673" i="8"/>
  <c r="M673" i="8"/>
  <c r="L673" i="8"/>
  <c r="K673" i="8"/>
  <c r="J673" i="8"/>
  <c r="I673" i="8"/>
  <c r="H673" i="8"/>
  <c r="G673" i="8"/>
  <c r="F673" i="8"/>
  <c r="E673" i="8"/>
  <c r="D673" i="8"/>
  <c r="A673" i="8"/>
  <c r="Q672" i="8"/>
  <c r="O672" i="8"/>
  <c r="N672" i="8"/>
  <c r="M672" i="8"/>
  <c r="L672" i="8"/>
  <c r="K672" i="8"/>
  <c r="J672" i="8"/>
  <c r="I672" i="8"/>
  <c r="H672" i="8"/>
  <c r="G672" i="8"/>
  <c r="F672" i="8"/>
  <c r="E672" i="8"/>
  <c r="D672" i="8"/>
  <c r="A672" i="8"/>
  <c r="Q671" i="8"/>
  <c r="O671" i="8"/>
  <c r="N671" i="8"/>
  <c r="M671" i="8"/>
  <c r="L671" i="8"/>
  <c r="K671" i="8"/>
  <c r="J671" i="8"/>
  <c r="I671" i="8"/>
  <c r="H671" i="8"/>
  <c r="G671" i="8"/>
  <c r="F671" i="8"/>
  <c r="E671" i="8"/>
  <c r="D671" i="8"/>
  <c r="A671" i="8"/>
  <c r="Q670" i="8"/>
  <c r="O670" i="8"/>
  <c r="N670" i="8"/>
  <c r="M670" i="8"/>
  <c r="L670" i="8"/>
  <c r="K670" i="8"/>
  <c r="J670" i="8"/>
  <c r="I670" i="8"/>
  <c r="H670" i="8"/>
  <c r="G670" i="8"/>
  <c r="F670" i="8"/>
  <c r="E670" i="8"/>
  <c r="D670" i="8"/>
  <c r="A670" i="8"/>
  <c r="Q669" i="8"/>
  <c r="O669" i="8"/>
  <c r="N669" i="8"/>
  <c r="M669" i="8"/>
  <c r="L669" i="8"/>
  <c r="K669" i="8"/>
  <c r="J669" i="8"/>
  <c r="I669" i="8"/>
  <c r="H669" i="8"/>
  <c r="G669" i="8"/>
  <c r="F669" i="8"/>
  <c r="E669" i="8"/>
  <c r="D669" i="8"/>
  <c r="A669" i="8"/>
  <c r="Q668" i="8"/>
  <c r="O668" i="8"/>
  <c r="N668" i="8"/>
  <c r="M668" i="8"/>
  <c r="L668" i="8"/>
  <c r="K668" i="8"/>
  <c r="J668" i="8"/>
  <c r="I668" i="8"/>
  <c r="H668" i="8"/>
  <c r="G668" i="8"/>
  <c r="F668" i="8"/>
  <c r="E668" i="8"/>
  <c r="D668" i="8"/>
  <c r="A668" i="8"/>
  <c r="Q667" i="8"/>
  <c r="O667" i="8"/>
  <c r="N667" i="8"/>
  <c r="M667" i="8"/>
  <c r="L667" i="8"/>
  <c r="K667" i="8"/>
  <c r="J667" i="8"/>
  <c r="I667" i="8"/>
  <c r="H667" i="8"/>
  <c r="G667" i="8"/>
  <c r="F667" i="8"/>
  <c r="E667" i="8"/>
  <c r="D667" i="8"/>
  <c r="A667" i="8"/>
  <c r="Q666" i="8"/>
  <c r="O666" i="8"/>
  <c r="N666" i="8"/>
  <c r="M666" i="8"/>
  <c r="L666" i="8"/>
  <c r="K666" i="8"/>
  <c r="J666" i="8"/>
  <c r="I666" i="8"/>
  <c r="H666" i="8"/>
  <c r="G666" i="8"/>
  <c r="F666" i="8"/>
  <c r="E666" i="8"/>
  <c r="D666" i="8"/>
  <c r="A666" i="8"/>
  <c r="Q665" i="8"/>
  <c r="O665" i="8"/>
  <c r="N665" i="8"/>
  <c r="M665" i="8"/>
  <c r="L665" i="8"/>
  <c r="K665" i="8"/>
  <c r="J665" i="8"/>
  <c r="I665" i="8"/>
  <c r="H665" i="8"/>
  <c r="G665" i="8"/>
  <c r="F665" i="8"/>
  <c r="E665" i="8"/>
  <c r="D665" i="8"/>
  <c r="A665" i="8"/>
  <c r="Q664" i="8"/>
  <c r="O664" i="8"/>
  <c r="N664" i="8"/>
  <c r="M664" i="8"/>
  <c r="L664" i="8"/>
  <c r="K664" i="8"/>
  <c r="J664" i="8"/>
  <c r="I664" i="8"/>
  <c r="H664" i="8"/>
  <c r="G664" i="8"/>
  <c r="F664" i="8"/>
  <c r="E664" i="8"/>
  <c r="D664" i="8"/>
  <c r="A664" i="8"/>
  <c r="Q663" i="8"/>
  <c r="O663" i="8"/>
  <c r="N663" i="8"/>
  <c r="M663" i="8"/>
  <c r="L663" i="8"/>
  <c r="K663" i="8"/>
  <c r="J663" i="8"/>
  <c r="I663" i="8"/>
  <c r="H663" i="8"/>
  <c r="G663" i="8"/>
  <c r="F663" i="8"/>
  <c r="E663" i="8"/>
  <c r="D663" i="8"/>
  <c r="A663" i="8"/>
  <c r="Q662" i="8"/>
  <c r="O662" i="8"/>
  <c r="N662" i="8"/>
  <c r="M662" i="8"/>
  <c r="L662" i="8"/>
  <c r="K662" i="8"/>
  <c r="J662" i="8"/>
  <c r="I662" i="8"/>
  <c r="H662" i="8"/>
  <c r="G662" i="8"/>
  <c r="F662" i="8"/>
  <c r="E662" i="8"/>
  <c r="D662" i="8"/>
  <c r="A662" i="8"/>
  <c r="Q661" i="8"/>
  <c r="O661" i="8"/>
  <c r="N661" i="8"/>
  <c r="M661" i="8"/>
  <c r="L661" i="8"/>
  <c r="K661" i="8"/>
  <c r="J661" i="8"/>
  <c r="I661" i="8"/>
  <c r="H661" i="8"/>
  <c r="G661" i="8"/>
  <c r="F661" i="8"/>
  <c r="E661" i="8"/>
  <c r="D661" i="8"/>
  <c r="A661" i="8"/>
  <c r="Q660" i="8"/>
  <c r="O660" i="8"/>
  <c r="N660" i="8"/>
  <c r="M660" i="8"/>
  <c r="L660" i="8"/>
  <c r="K660" i="8"/>
  <c r="J660" i="8"/>
  <c r="I660" i="8"/>
  <c r="H660" i="8"/>
  <c r="G660" i="8"/>
  <c r="F660" i="8"/>
  <c r="E660" i="8"/>
  <c r="D660" i="8"/>
  <c r="A660" i="8"/>
  <c r="Q659" i="8"/>
  <c r="O659" i="8"/>
  <c r="N659" i="8"/>
  <c r="M659" i="8"/>
  <c r="L659" i="8"/>
  <c r="K659" i="8"/>
  <c r="J659" i="8"/>
  <c r="I659" i="8"/>
  <c r="H659" i="8"/>
  <c r="G659" i="8"/>
  <c r="F659" i="8"/>
  <c r="E659" i="8"/>
  <c r="D659" i="8"/>
  <c r="A659" i="8"/>
  <c r="Q658" i="8"/>
  <c r="O658" i="8"/>
  <c r="N658" i="8"/>
  <c r="M658" i="8"/>
  <c r="L658" i="8"/>
  <c r="K658" i="8"/>
  <c r="J658" i="8"/>
  <c r="I658" i="8"/>
  <c r="H658" i="8"/>
  <c r="G658" i="8"/>
  <c r="F658" i="8"/>
  <c r="E658" i="8"/>
  <c r="D658" i="8"/>
  <c r="A658" i="8"/>
  <c r="Q657" i="8"/>
  <c r="O657" i="8"/>
  <c r="N657" i="8"/>
  <c r="M657" i="8"/>
  <c r="L657" i="8"/>
  <c r="K657" i="8"/>
  <c r="J657" i="8"/>
  <c r="I657" i="8"/>
  <c r="H657" i="8"/>
  <c r="G657" i="8"/>
  <c r="F657" i="8"/>
  <c r="E657" i="8"/>
  <c r="D657" i="8"/>
  <c r="A657" i="8"/>
  <c r="Q656" i="8"/>
  <c r="O656" i="8"/>
  <c r="N656" i="8"/>
  <c r="M656" i="8"/>
  <c r="L656" i="8"/>
  <c r="K656" i="8"/>
  <c r="J656" i="8"/>
  <c r="I656" i="8"/>
  <c r="H656" i="8"/>
  <c r="G656" i="8"/>
  <c r="F656" i="8"/>
  <c r="E656" i="8"/>
  <c r="D656" i="8"/>
  <c r="A656" i="8"/>
  <c r="Q655" i="8"/>
  <c r="O655" i="8"/>
  <c r="N655" i="8"/>
  <c r="M655" i="8"/>
  <c r="L655" i="8"/>
  <c r="K655" i="8"/>
  <c r="J655" i="8"/>
  <c r="I655" i="8"/>
  <c r="H655" i="8"/>
  <c r="G655" i="8"/>
  <c r="F655" i="8"/>
  <c r="E655" i="8"/>
  <c r="D655" i="8"/>
  <c r="A655" i="8"/>
  <c r="Q654" i="8"/>
  <c r="O654" i="8"/>
  <c r="N654" i="8"/>
  <c r="M654" i="8"/>
  <c r="L654" i="8"/>
  <c r="K654" i="8"/>
  <c r="J654" i="8"/>
  <c r="I654" i="8"/>
  <c r="H654" i="8"/>
  <c r="G654" i="8"/>
  <c r="F654" i="8"/>
  <c r="E654" i="8"/>
  <c r="D654" i="8"/>
  <c r="A654" i="8"/>
  <c r="Q653" i="8"/>
  <c r="O653" i="8"/>
  <c r="N653" i="8"/>
  <c r="M653" i="8"/>
  <c r="L653" i="8"/>
  <c r="K653" i="8"/>
  <c r="J653" i="8"/>
  <c r="I653" i="8"/>
  <c r="H653" i="8"/>
  <c r="G653" i="8"/>
  <c r="F653" i="8"/>
  <c r="E653" i="8"/>
  <c r="D653" i="8"/>
  <c r="A653" i="8"/>
  <c r="Q652" i="8"/>
  <c r="O652" i="8"/>
  <c r="N652" i="8"/>
  <c r="M652" i="8"/>
  <c r="L652" i="8"/>
  <c r="K652" i="8"/>
  <c r="J652" i="8"/>
  <c r="I652" i="8"/>
  <c r="H652" i="8"/>
  <c r="G652" i="8"/>
  <c r="F652" i="8"/>
  <c r="E652" i="8"/>
  <c r="D652" i="8"/>
  <c r="A652" i="8"/>
  <c r="Q651" i="8"/>
  <c r="O651" i="8"/>
  <c r="N651" i="8"/>
  <c r="M651" i="8"/>
  <c r="L651" i="8"/>
  <c r="K651" i="8"/>
  <c r="J651" i="8"/>
  <c r="I651" i="8"/>
  <c r="H651" i="8"/>
  <c r="G651" i="8"/>
  <c r="F651" i="8"/>
  <c r="E651" i="8"/>
  <c r="D651" i="8"/>
  <c r="A651" i="8"/>
  <c r="Q650" i="8"/>
  <c r="O650" i="8"/>
  <c r="N650" i="8"/>
  <c r="M650" i="8"/>
  <c r="L650" i="8"/>
  <c r="K650" i="8"/>
  <c r="J650" i="8"/>
  <c r="I650" i="8"/>
  <c r="H650" i="8"/>
  <c r="G650" i="8"/>
  <c r="F650" i="8"/>
  <c r="E650" i="8"/>
  <c r="D650" i="8"/>
  <c r="A650" i="8"/>
  <c r="Q649" i="8"/>
  <c r="O649" i="8"/>
  <c r="N649" i="8"/>
  <c r="M649" i="8"/>
  <c r="L649" i="8"/>
  <c r="K649" i="8"/>
  <c r="J649" i="8"/>
  <c r="I649" i="8"/>
  <c r="H649" i="8"/>
  <c r="G649" i="8"/>
  <c r="F649" i="8"/>
  <c r="E649" i="8"/>
  <c r="D649" i="8"/>
  <c r="A649" i="8"/>
  <c r="Q648" i="8"/>
  <c r="O648" i="8"/>
  <c r="N648" i="8"/>
  <c r="M648" i="8"/>
  <c r="L648" i="8"/>
  <c r="K648" i="8"/>
  <c r="J648" i="8"/>
  <c r="I648" i="8"/>
  <c r="H648" i="8"/>
  <c r="G648" i="8"/>
  <c r="F648" i="8"/>
  <c r="E648" i="8"/>
  <c r="D648" i="8"/>
  <c r="A648" i="8"/>
  <c r="Q647" i="8"/>
  <c r="O647" i="8"/>
  <c r="N647" i="8"/>
  <c r="M647" i="8"/>
  <c r="L647" i="8"/>
  <c r="K647" i="8"/>
  <c r="J647" i="8"/>
  <c r="I647" i="8"/>
  <c r="H647" i="8"/>
  <c r="G647" i="8"/>
  <c r="F647" i="8"/>
  <c r="E647" i="8"/>
  <c r="D647" i="8"/>
  <c r="A647" i="8"/>
  <c r="Q646" i="8"/>
  <c r="O646" i="8"/>
  <c r="N646" i="8"/>
  <c r="M646" i="8"/>
  <c r="L646" i="8"/>
  <c r="K646" i="8"/>
  <c r="J646" i="8"/>
  <c r="I646" i="8"/>
  <c r="H646" i="8"/>
  <c r="G646" i="8"/>
  <c r="F646" i="8"/>
  <c r="E646" i="8"/>
  <c r="D646" i="8"/>
  <c r="A646" i="8"/>
  <c r="Q645" i="8"/>
  <c r="O645" i="8"/>
  <c r="N645" i="8"/>
  <c r="M645" i="8"/>
  <c r="L645" i="8"/>
  <c r="K645" i="8"/>
  <c r="J645" i="8"/>
  <c r="I645" i="8"/>
  <c r="H645" i="8"/>
  <c r="G645" i="8"/>
  <c r="F645" i="8"/>
  <c r="E645" i="8"/>
  <c r="D645" i="8"/>
  <c r="A645" i="8"/>
  <c r="Q644" i="8"/>
  <c r="O644" i="8"/>
  <c r="N644" i="8"/>
  <c r="M644" i="8"/>
  <c r="L644" i="8"/>
  <c r="K644" i="8"/>
  <c r="J644" i="8"/>
  <c r="I644" i="8"/>
  <c r="H644" i="8"/>
  <c r="G644" i="8"/>
  <c r="F644" i="8"/>
  <c r="E644" i="8"/>
  <c r="D644" i="8"/>
  <c r="A644" i="8"/>
  <c r="Q643" i="8"/>
  <c r="O643" i="8"/>
  <c r="N643" i="8"/>
  <c r="M643" i="8"/>
  <c r="L643" i="8"/>
  <c r="K643" i="8"/>
  <c r="J643" i="8"/>
  <c r="I643" i="8"/>
  <c r="H643" i="8"/>
  <c r="G643" i="8"/>
  <c r="F643" i="8"/>
  <c r="E643" i="8"/>
  <c r="D643" i="8"/>
  <c r="A643" i="8"/>
  <c r="Q642" i="8"/>
  <c r="O642" i="8"/>
  <c r="N642" i="8"/>
  <c r="M642" i="8"/>
  <c r="L642" i="8"/>
  <c r="K642" i="8"/>
  <c r="J642" i="8"/>
  <c r="I642" i="8"/>
  <c r="H642" i="8"/>
  <c r="G642" i="8"/>
  <c r="F642" i="8"/>
  <c r="E642" i="8"/>
  <c r="D642" i="8"/>
  <c r="A642" i="8"/>
  <c r="Q641" i="8"/>
  <c r="O641" i="8"/>
  <c r="N641" i="8"/>
  <c r="M641" i="8"/>
  <c r="L641" i="8"/>
  <c r="K641" i="8"/>
  <c r="J641" i="8"/>
  <c r="I641" i="8"/>
  <c r="H641" i="8"/>
  <c r="G641" i="8"/>
  <c r="F641" i="8"/>
  <c r="E641" i="8"/>
  <c r="D641" i="8"/>
  <c r="A641" i="8"/>
  <c r="Q640" i="8"/>
  <c r="O640" i="8"/>
  <c r="N640" i="8"/>
  <c r="M640" i="8"/>
  <c r="L640" i="8"/>
  <c r="K640" i="8"/>
  <c r="J640" i="8"/>
  <c r="I640" i="8"/>
  <c r="H640" i="8"/>
  <c r="G640" i="8"/>
  <c r="F640" i="8"/>
  <c r="E640" i="8"/>
  <c r="D640" i="8"/>
  <c r="A640" i="8"/>
  <c r="Q639" i="8"/>
  <c r="O639" i="8"/>
  <c r="N639" i="8"/>
  <c r="M639" i="8"/>
  <c r="L639" i="8"/>
  <c r="K639" i="8"/>
  <c r="J639" i="8"/>
  <c r="I639" i="8"/>
  <c r="H639" i="8"/>
  <c r="G639" i="8"/>
  <c r="F639" i="8"/>
  <c r="E639" i="8"/>
  <c r="D639" i="8"/>
  <c r="A639" i="8"/>
  <c r="Q638" i="8"/>
  <c r="O638" i="8"/>
  <c r="N638" i="8"/>
  <c r="M638" i="8"/>
  <c r="L638" i="8"/>
  <c r="K638" i="8"/>
  <c r="J638" i="8"/>
  <c r="I638" i="8"/>
  <c r="H638" i="8"/>
  <c r="G638" i="8"/>
  <c r="F638" i="8"/>
  <c r="E638" i="8"/>
  <c r="D638" i="8"/>
  <c r="A638" i="8"/>
  <c r="Q637" i="8"/>
  <c r="O637" i="8"/>
  <c r="N637" i="8"/>
  <c r="M637" i="8"/>
  <c r="L637" i="8"/>
  <c r="K637" i="8"/>
  <c r="J637" i="8"/>
  <c r="I637" i="8"/>
  <c r="H637" i="8"/>
  <c r="G637" i="8"/>
  <c r="F637" i="8"/>
  <c r="E637" i="8"/>
  <c r="D637" i="8"/>
  <c r="A637" i="8"/>
  <c r="Q636" i="8"/>
  <c r="O636" i="8"/>
  <c r="N636" i="8"/>
  <c r="M636" i="8"/>
  <c r="L636" i="8"/>
  <c r="K636" i="8"/>
  <c r="J636" i="8"/>
  <c r="I636" i="8"/>
  <c r="H636" i="8"/>
  <c r="G636" i="8"/>
  <c r="F636" i="8"/>
  <c r="E636" i="8"/>
  <c r="D636" i="8"/>
  <c r="A636" i="8"/>
  <c r="Q635" i="8"/>
  <c r="O635" i="8"/>
  <c r="N635" i="8"/>
  <c r="M635" i="8"/>
  <c r="L635" i="8"/>
  <c r="K635" i="8"/>
  <c r="J635" i="8"/>
  <c r="I635" i="8"/>
  <c r="H635" i="8"/>
  <c r="G635" i="8"/>
  <c r="F635" i="8"/>
  <c r="E635" i="8"/>
  <c r="D635" i="8"/>
  <c r="A635" i="8"/>
  <c r="Q634" i="8"/>
  <c r="O634" i="8"/>
  <c r="N634" i="8"/>
  <c r="M634" i="8"/>
  <c r="L634" i="8"/>
  <c r="K634" i="8"/>
  <c r="J634" i="8"/>
  <c r="I634" i="8"/>
  <c r="H634" i="8"/>
  <c r="G634" i="8"/>
  <c r="F634" i="8"/>
  <c r="E634" i="8"/>
  <c r="D634" i="8"/>
  <c r="A634" i="8"/>
  <c r="Q633" i="8"/>
  <c r="O633" i="8"/>
  <c r="N633" i="8"/>
  <c r="M633" i="8"/>
  <c r="L633" i="8"/>
  <c r="K633" i="8"/>
  <c r="J633" i="8"/>
  <c r="I633" i="8"/>
  <c r="H633" i="8"/>
  <c r="G633" i="8"/>
  <c r="F633" i="8"/>
  <c r="E633" i="8"/>
  <c r="D633" i="8"/>
  <c r="A633" i="8"/>
  <c r="Q632" i="8"/>
  <c r="O632" i="8"/>
  <c r="N632" i="8"/>
  <c r="M632" i="8"/>
  <c r="L632" i="8"/>
  <c r="K632" i="8"/>
  <c r="J632" i="8"/>
  <c r="I632" i="8"/>
  <c r="H632" i="8"/>
  <c r="G632" i="8"/>
  <c r="F632" i="8"/>
  <c r="E632" i="8"/>
  <c r="D632" i="8"/>
  <c r="A632" i="8"/>
  <c r="Q631" i="8"/>
  <c r="O631" i="8"/>
  <c r="N631" i="8"/>
  <c r="M631" i="8"/>
  <c r="L631" i="8"/>
  <c r="K631" i="8"/>
  <c r="J631" i="8"/>
  <c r="I631" i="8"/>
  <c r="H631" i="8"/>
  <c r="G631" i="8"/>
  <c r="F631" i="8"/>
  <c r="E631" i="8"/>
  <c r="D631" i="8"/>
  <c r="A631" i="8"/>
  <c r="Q630" i="8"/>
  <c r="O630" i="8"/>
  <c r="N630" i="8"/>
  <c r="M630" i="8"/>
  <c r="L630" i="8"/>
  <c r="K630" i="8"/>
  <c r="J630" i="8"/>
  <c r="I630" i="8"/>
  <c r="H630" i="8"/>
  <c r="G630" i="8"/>
  <c r="F630" i="8"/>
  <c r="E630" i="8"/>
  <c r="D630" i="8"/>
  <c r="A630" i="8"/>
  <c r="Q629" i="8"/>
  <c r="O629" i="8"/>
  <c r="N629" i="8"/>
  <c r="M629" i="8"/>
  <c r="L629" i="8"/>
  <c r="K629" i="8"/>
  <c r="J629" i="8"/>
  <c r="I629" i="8"/>
  <c r="H629" i="8"/>
  <c r="G629" i="8"/>
  <c r="F629" i="8"/>
  <c r="E629" i="8"/>
  <c r="D629" i="8"/>
  <c r="A629" i="8"/>
  <c r="Q628" i="8"/>
  <c r="O628" i="8"/>
  <c r="N628" i="8"/>
  <c r="M628" i="8"/>
  <c r="L628" i="8"/>
  <c r="K628" i="8"/>
  <c r="J628" i="8"/>
  <c r="I628" i="8"/>
  <c r="H628" i="8"/>
  <c r="G628" i="8"/>
  <c r="F628" i="8"/>
  <c r="E628" i="8"/>
  <c r="D628" i="8"/>
  <c r="A628" i="8"/>
  <c r="Q627" i="8"/>
  <c r="O627" i="8"/>
  <c r="N627" i="8"/>
  <c r="M627" i="8"/>
  <c r="L627" i="8"/>
  <c r="K627" i="8"/>
  <c r="J627" i="8"/>
  <c r="I627" i="8"/>
  <c r="H627" i="8"/>
  <c r="G627" i="8"/>
  <c r="F627" i="8"/>
  <c r="E627" i="8"/>
  <c r="D627" i="8"/>
  <c r="A627" i="8"/>
  <c r="Q626" i="8"/>
  <c r="O626" i="8"/>
  <c r="N626" i="8"/>
  <c r="M626" i="8"/>
  <c r="L626" i="8"/>
  <c r="K626" i="8"/>
  <c r="J626" i="8"/>
  <c r="I626" i="8"/>
  <c r="H626" i="8"/>
  <c r="G626" i="8"/>
  <c r="F626" i="8"/>
  <c r="E626" i="8"/>
  <c r="D626" i="8"/>
  <c r="A626" i="8"/>
  <c r="Q625" i="8"/>
  <c r="O625" i="8"/>
  <c r="N625" i="8"/>
  <c r="M625" i="8"/>
  <c r="L625" i="8"/>
  <c r="K625" i="8"/>
  <c r="J625" i="8"/>
  <c r="I625" i="8"/>
  <c r="H625" i="8"/>
  <c r="G625" i="8"/>
  <c r="F625" i="8"/>
  <c r="E625" i="8"/>
  <c r="D625" i="8"/>
  <c r="A625" i="8"/>
  <c r="Q624" i="8"/>
  <c r="O624" i="8"/>
  <c r="N624" i="8"/>
  <c r="M624" i="8"/>
  <c r="L624" i="8"/>
  <c r="K624" i="8"/>
  <c r="J624" i="8"/>
  <c r="I624" i="8"/>
  <c r="H624" i="8"/>
  <c r="G624" i="8"/>
  <c r="F624" i="8"/>
  <c r="E624" i="8"/>
  <c r="D624" i="8"/>
  <c r="A624" i="8"/>
  <c r="Q623" i="8"/>
  <c r="O623" i="8"/>
  <c r="N623" i="8"/>
  <c r="M623" i="8"/>
  <c r="L623" i="8"/>
  <c r="K623" i="8"/>
  <c r="J623" i="8"/>
  <c r="I623" i="8"/>
  <c r="H623" i="8"/>
  <c r="G623" i="8"/>
  <c r="F623" i="8"/>
  <c r="E623" i="8"/>
  <c r="D623" i="8"/>
  <c r="A623" i="8"/>
  <c r="Q622" i="8"/>
  <c r="O622" i="8"/>
  <c r="N622" i="8"/>
  <c r="M622" i="8"/>
  <c r="L622" i="8"/>
  <c r="K622" i="8"/>
  <c r="J622" i="8"/>
  <c r="I622" i="8"/>
  <c r="H622" i="8"/>
  <c r="G622" i="8"/>
  <c r="F622" i="8"/>
  <c r="E622" i="8"/>
  <c r="D622" i="8"/>
  <c r="A622" i="8"/>
  <c r="Q621" i="8"/>
  <c r="O621" i="8"/>
  <c r="N621" i="8"/>
  <c r="M621" i="8"/>
  <c r="L621" i="8"/>
  <c r="K621" i="8"/>
  <c r="J621" i="8"/>
  <c r="I621" i="8"/>
  <c r="H621" i="8"/>
  <c r="G621" i="8"/>
  <c r="F621" i="8"/>
  <c r="E621" i="8"/>
  <c r="D621" i="8"/>
  <c r="A621" i="8"/>
  <c r="Q620" i="8"/>
  <c r="O620" i="8"/>
  <c r="N620" i="8"/>
  <c r="M620" i="8"/>
  <c r="L620" i="8"/>
  <c r="K620" i="8"/>
  <c r="J620" i="8"/>
  <c r="I620" i="8"/>
  <c r="H620" i="8"/>
  <c r="G620" i="8"/>
  <c r="F620" i="8"/>
  <c r="E620" i="8"/>
  <c r="D620" i="8"/>
  <c r="A620" i="8"/>
  <c r="Q619" i="8"/>
  <c r="O619" i="8"/>
  <c r="N619" i="8"/>
  <c r="M619" i="8"/>
  <c r="L619" i="8"/>
  <c r="K619" i="8"/>
  <c r="J619" i="8"/>
  <c r="I619" i="8"/>
  <c r="H619" i="8"/>
  <c r="G619" i="8"/>
  <c r="F619" i="8"/>
  <c r="E619" i="8"/>
  <c r="D619" i="8"/>
  <c r="A619" i="8"/>
  <c r="Q618" i="8"/>
  <c r="O618" i="8"/>
  <c r="N618" i="8"/>
  <c r="M618" i="8"/>
  <c r="L618" i="8"/>
  <c r="K618" i="8"/>
  <c r="J618" i="8"/>
  <c r="I618" i="8"/>
  <c r="H618" i="8"/>
  <c r="G618" i="8"/>
  <c r="F618" i="8"/>
  <c r="E618" i="8"/>
  <c r="D618" i="8"/>
  <c r="A618" i="8"/>
  <c r="Q617" i="8"/>
  <c r="O617" i="8"/>
  <c r="N617" i="8"/>
  <c r="M617" i="8"/>
  <c r="L617" i="8"/>
  <c r="K617" i="8"/>
  <c r="J617" i="8"/>
  <c r="I617" i="8"/>
  <c r="H617" i="8"/>
  <c r="G617" i="8"/>
  <c r="F617" i="8"/>
  <c r="E617" i="8"/>
  <c r="D617" i="8"/>
  <c r="A617" i="8"/>
  <c r="Q616" i="8"/>
  <c r="O616" i="8"/>
  <c r="N616" i="8"/>
  <c r="M616" i="8"/>
  <c r="L616" i="8"/>
  <c r="K616" i="8"/>
  <c r="J616" i="8"/>
  <c r="I616" i="8"/>
  <c r="H616" i="8"/>
  <c r="G616" i="8"/>
  <c r="F616" i="8"/>
  <c r="E616" i="8"/>
  <c r="D616" i="8"/>
  <c r="A616" i="8"/>
  <c r="Q615" i="8"/>
  <c r="O615" i="8"/>
  <c r="N615" i="8"/>
  <c r="M615" i="8"/>
  <c r="L615" i="8"/>
  <c r="K615" i="8"/>
  <c r="J615" i="8"/>
  <c r="I615" i="8"/>
  <c r="H615" i="8"/>
  <c r="G615" i="8"/>
  <c r="F615" i="8"/>
  <c r="E615" i="8"/>
  <c r="D615" i="8"/>
  <c r="A615" i="8"/>
  <c r="Q614" i="8"/>
  <c r="O614" i="8"/>
  <c r="N614" i="8"/>
  <c r="M614" i="8"/>
  <c r="L614" i="8"/>
  <c r="K614" i="8"/>
  <c r="J614" i="8"/>
  <c r="I614" i="8"/>
  <c r="H614" i="8"/>
  <c r="G614" i="8"/>
  <c r="F614" i="8"/>
  <c r="E614" i="8"/>
  <c r="D614" i="8"/>
  <c r="A614" i="8"/>
  <c r="Q613" i="8"/>
  <c r="O613" i="8"/>
  <c r="N613" i="8"/>
  <c r="M613" i="8"/>
  <c r="L613" i="8"/>
  <c r="K613" i="8"/>
  <c r="J613" i="8"/>
  <c r="I613" i="8"/>
  <c r="H613" i="8"/>
  <c r="G613" i="8"/>
  <c r="F613" i="8"/>
  <c r="E613" i="8"/>
  <c r="D613" i="8"/>
  <c r="A613" i="8"/>
  <c r="Q612" i="8"/>
  <c r="O612" i="8"/>
  <c r="N612" i="8"/>
  <c r="M612" i="8"/>
  <c r="L612" i="8"/>
  <c r="K612" i="8"/>
  <c r="J612" i="8"/>
  <c r="I612" i="8"/>
  <c r="H612" i="8"/>
  <c r="G612" i="8"/>
  <c r="F612" i="8"/>
  <c r="E612" i="8"/>
  <c r="D612" i="8"/>
  <c r="A612" i="8"/>
  <c r="Q611" i="8"/>
  <c r="O611" i="8"/>
  <c r="N611" i="8"/>
  <c r="M611" i="8"/>
  <c r="L611" i="8"/>
  <c r="K611" i="8"/>
  <c r="J611" i="8"/>
  <c r="I611" i="8"/>
  <c r="H611" i="8"/>
  <c r="G611" i="8"/>
  <c r="F611" i="8"/>
  <c r="E611" i="8"/>
  <c r="D611" i="8"/>
  <c r="A611" i="8"/>
  <c r="Q610" i="8"/>
  <c r="O610" i="8"/>
  <c r="N610" i="8"/>
  <c r="M610" i="8"/>
  <c r="L610" i="8"/>
  <c r="K610" i="8"/>
  <c r="J610" i="8"/>
  <c r="I610" i="8"/>
  <c r="H610" i="8"/>
  <c r="G610" i="8"/>
  <c r="F610" i="8"/>
  <c r="E610" i="8"/>
  <c r="D610" i="8"/>
  <c r="A610" i="8"/>
  <c r="Q609" i="8"/>
  <c r="O609" i="8"/>
  <c r="N609" i="8"/>
  <c r="M609" i="8"/>
  <c r="L609" i="8"/>
  <c r="K609" i="8"/>
  <c r="J609" i="8"/>
  <c r="I609" i="8"/>
  <c r="H609" i="8"/>
  <c r="G609" i="8"/>
  <c r="F609" i="8"/>
  <c r="E609" i="8"/>
  <c r="D609" i="8"/>
  <c r="A609" i="8"/>
  <c r="Q608" i="8"/>
  <c r="O608" i="8"/>
  <c r="N608" i="8"/>
  <c r="M608" i="8"/>
  <c r="L608" i="8"/>
  <c r="K608" i="8"/>
  <c r="J608" i="8"/>
  <c r="I608" i="8"/>
  <c r="H608" i="8"/>
  <c r="G608" i="8"/>
  <c r="F608" i="8"/>
  <c r="E608" i="8"/>
  <c r="D608" i="8"/>
  <c r="A608" i="8"/>
  <c r="Q607" i="8"/>
  <c r="O607" i="8"/>
  <c r="N607" i="8"/>
  <c r="M607" i="8"/>
  <c r="L607" i="8"/>
  <c r="K607" i="8"/>
  <c r="J607" i="8"/>
  <c r="I607" i="8"/>
  <c r="H607" i="8"/>
  <c r="G607" i="8"/>
  <c r="F607" i="8"/>
  <c r="E607" i="8"/>
  <c r="D607" i="8"/>
  <c r="A607" i="8"/>
  <c r="Q606" i="8"/>
  <c r="O606" i="8"/>
  <c r="N606" i="8"/>
  <c r="M606" i="8"/>
  <c r="L606" i="8"/>
  <c r="K606" i="8"/>
  <c r="J606" i="8"/>
  <c r="I606" i="8"/>
  <c r="H606" i="8"/>
  <c r="G606" i="8"/>
  <c r="F606" i="8"/>
  <c r="E606" i="8"/>
  <c r="D606" i="8"/>
  <c r="A606" i="8"/>
  <c r="Q605" i="8"/>
  <c r="O605" i="8"/>
  <c r="N605" i="8"/>
  <c r="M605" i="8"/>
  <c r="L605" i="8"/>
  <c r="K605" i="8"/>
  <c r="J605" i="8"/>
  <c r="I605" i="8"/>
  <c r="H605" i="8"/>
  <c r="G605" i="8"/>
  <c r="F605" i="8"/>
  <c r="E605" i="8"/>
  <c r="D605" i="8"/>
  <c r="A605" i="8"/>
  <c r="Q604" i="8"/>
  <c r="O604" i="8"/>
  <c r="N604" i="8"/>
  <c r="M604" i="8"/>
  <c r="L604" i="8"/>
  <c r="K604" i="8"/>
  <c r="J604" i="8"/>
  <c r="I604" i="8"/>
  <c r="H604" i="8"/>
  <c r="G604" i="8"/>
  <c r="F604" i="8"/>
  <c r="E604" i="8"/>
  <c r="D604" i="8"/>
  <c r="A604" i="8"/>
  <c r="Q603" i="8"/>
  <c r="O603" i="8"/>
  <c r="N603" i="8"/>
  <c r="M603" i="8"/>
  <c r="L603" i="8"/>
  <c r="K603" i="8"/>
  <c r="J603" i="8"/>
  <c r="I603" i="8"/>
  <c r="H603" i="8"/>
  <c r="G603" i="8"/>
  <c r="F603" i="8"/>
  <c r="E603" i="8"/>
  <c r="D603" i="8"/>
  <c r="A603" i="8"/>
  <c r="Q602" i="8"/>
  <c r="O602" i="8"/>
  <c r="N602" i="8"/>
  <c r="M602" i="8"/>
  <c r="L602" i="8"/>
  <c r="K602" i="8"/>
  <c r="J602" i="8"/>
  <c r="I602" i="8"/>
  <c r="H602" i="8"/>
  <c r="G602" i="8"/>
  <c r="F602" i="8"/>
  <c r="E602" i="8"/>
  <c r="D602" i="8"/>
  <c r="A602" i="8"/>
  <c r="Q601" i="8"/>
  <c r="O601" i="8"/>
  <c r="N601" i="8"/>
  <c r="M601" i="8"/>
  <c r="L601" i="8"/>
  <c r="K601" i="8"/>
  <c r="J601" i="8"/>
  <c r="I601" i="8"/>
  <c r="H601" i="8"/>
  <c r="G601" i="8"/>
  <c r="F601" i="8"/>
  <c r="E601" i="8"/>
  <c r="D601" i="8"/>
  <c r="A601" i="8"/>
  <c r="Q600" i="8"/>
  <c r="O600" i="8"/>
  <c r="N600" i="8"/>
  <c r="M600" i="8"/>
  <c r="L600" i="8"/>
  <c r="K600" i="8"/>
  <c r="J600" i="8"/>
  <c r="I600" i="8"/>
  <c r="H600" i="8"/>
  <c r="G600" i="8"/>
  <c r="F600" i="8"/>
  <c r="E600" i="8"/>
  <c r="D600" i="8"/>
  <c r="A600" i="8"/>
  <c r="Q599" i="8"/>
  <c r="O599" i="8"/>
  <c r="N599" i="8"/>
  <c r="M599" i="8"/>
  <c r="L599" i="8"/>
  <c r="K599" i="8"/>
  <c r="J599" i="8"/>
  <c r="I599" i="8"/>
  <c r="H599" i="8"/>
  <c r="G599" i="8"/>
  <c r="F599" i="8"/>
  <c r="E599" i="8"/>
  <c r="D599" i="8"/>
  <c r="A599" i="8"/>
  <c r="Q598" i="8"/>
  <c r="O598" i="8"/>
  <c r="N598" i="8"/>
  <c r="M598" i="8"/>
  <c r="L598" i="8"/>
  <c r="K598" i="8"/>
  <c r="J598" i="8"/>
  <c r="I598" i="8"/>
  <c r="H598" i="8"/>
  <c r="G598" i="8"/>
  <c r="F598" i="8"/>
  <c r="E598" i="8"/>
  <c r="D598" i="8"/>
  <c r="A598" i="8"/>
  <c r="Q597" i="8"/>
  <c r="O597" i="8"/>
  <c r="N597" i="8"/>
  <c r="M597" i="8"/>
  <c r="L597" i="8"/>
  <c r="K597" i="8"/>
  <c r="J597" i="8"/>
  <c r="I597" i="8"/>
  <c r="H597" i="8"/>
  <c r="G597" i="8"/>
  <c r="F597" i="8"/>
  <c r="E597" i="8"/>
  <c r="D597" i="8"/>
  <c r="A597" i="8"/>
  <c r="Q596" i="8"/>
  <c r="O596" i="8"/>
  <c r="N596" i="8"/>
  <c r="M596" i="8"/>
  <c r="L596" i="8"/>
  <c r="K596" i="8"/>
  <c r="J596" i="8"/>
  <c r="I596" i="8"/>
  <c r="H596" i="8"/>
  <c r="G596" i="8"/>
  <c r="F596" i="8"/>
  <c r="E596" i="8"/>
  <c r="D596" i="8"/>
  <c r="A596" i="8"/>
  <c r="Q595" i="8"/>
  <c r="O595" i="8"/>
  <c r="N595" i="8"/>
  <c r="M595" i="8"/>
  <c r="L595" i="8"/>
  <c r="K595" i="8"/>
  <c r="J595" i="8"/>
  <c r="I595" i="8"/>
  <c r="H595" i="8"/>
  <c r="G595" i="8"/>
  <c r="F595" i="8"/>
  <c r="E595" i="8"/>
  <c r="D595" i="8"/>
  <c r="A595" i="8"/>
  <c r="Q594" i="8"/>
  <c r="O594" i="8"/>
  <c r="N594" i="8"/>
  <c r="M594" i="8"/>
  <c r="L594" i="8"/>
  <c r="K594" i="8"/>
  <c r="J594" i="8"/>
  <c r="I594" i="8"/>
  <c r="H594" i="8"/>
  <c r="G594" i="8"/>
  <c r="F594" i="8"/>
  <c r="E594" i="8"/>
  <c r="D594" i="8"/>
  <c r="A594" i="8"/>
  <c r="Q593" i="8"/>
  <c r="O593" i="8"/>
  <c r="N593" i="8"/>
  <c r="M593" i="8"/>
  <c r="L593" i="8"/>
  <c r="K593" i="8"/>
  <c r="J593" i="8"/>
  <c r="I593" i="8"/>
  <c r="H593" i="8"/>
  <c r="G593" i="8"/>
  <c r="F593" i="8"/>
  <c r="E593" i="8"/>
  <c r="D593" i="8"/>
  <c r="A593" i="8"/>
  <c r="Q592" i="8"/>
  <c r="O592" i="8"/>
  <c r="N592" i="8"/>
  <c r="M592" i="8"/>
  <c r="L592" i="8"/>
  <c r="K592" i="8"/>
  <c r="J592" i="8"/>
  <c r="I592" i="8"/>
  <c r="H592" i="8"/>
  <c r="G592" i="8"/>
  <c r="F592" i="8"/>
  <c r="E592" i="8"/>
  <c r="D592" i="8"/>
  <c r="A592" i="8"/>
  <c r="Q591" i="8"/>
  <c r="O591" i="8"/>
  <c r="N591" i="8"/>
  <c r="M591" i="8"/>
  <c r="L591" i="8"/>
  <c r="K591" i="8"/>
  <c r="J591" i="8"/>
  <c r="I591" i="8"/>
  <c r="H591" i="8"/>
  <c r="G591" i="8"/>
  <c r="F591" i="8"/>
  <c r="E591" i="8"/>
  <c r="D591" i="8"/>
  <c r="A591" i="8"/>
  <c r="Q590" i="8"/>
  <c r="O590" i="8"/>
  <c r="N590" i="8"/>
  <c r="M590" i="8"/>
  <c r="L590" i="8"/>
  <c r="K590" i="8"/>
  <c r="J590" i="8"/>
  <c r="I590" i="8"/>
  <c r="H590" i="8"/>
  <c r="G590" i="8"/>
  <c r="F590" i="8"/>
  <c r="E590" i="8"/>
  <c r="D590" i="8"/>
  <c r="A590" i="8"/>
  <c r="Q589" i="8"/>
  <c r="O589" i="8"/>
  <c r="N589" i="8"/>
  <c r="M589" i="8"/>
  <c r="L589" i="8"/>
  <c r="K589" i="8"/>
  <c r="J589" i="8"/>
  <c r="I589" i="8"/>
  <c r="H589" i="8"/>
  <c r="G589" i="8"/>
  <c r="F589" i="8"/>
  <c r="E589" i="8"/>
  <c r="D589" i="8"/>
  <c r="A589" i="8"/>
  <c r="Q588" i="8"/>
  <c r="O588" i="8"/>
  <c r="N588" i="8"/>
  <c r="M588" i="8"/>
  <c r="L588" i="8"/>
  <c r="K588" i="8"/>
  <c r="J588" i="8"/>
  <c r="I588" i="8"/>
  <c r="H588" i="8"/>
  <c r="G588" i="8"/>
  <c r="F588" i="8"/>
  <c r="E588" i="8"/>
  <c r="D588" i="8"/>
  <c r="A588" i="8"/>
  <c r="Q587" i="8"/>
  <c r="O587" i="8"/>
  <c r="N587" i="8"/>
  <c r="M587" i="8"/>
  <c r="L587" i="8"/>
  <c r="K587" i="8"/>
  <c r="J587" i="8"/>
  <c r="I587" i="8"/>
  <c r="H587" i="8"/>
  <c r="G587" i="8"/>
  <c r="F587" i="8"/>
  <c r="E587" i="8"/>
  <c r="D587" i="8"/>
  <c r="A587" i="8"/>
  <c r="Q586" i="8"/>
  <c r="O586" i="8"/>
  <c r="N586" i="8"/>
  <c r="M586" i="8"/>
  <c r="L586" i="8"/>
  <c r="K586" i="8"/>
  <c r="J586" i="8"/>
  <c r="I586" i="8"/>
  <c r="H586" i="8"/>
  <c r="G586" i="8"/>
  <c r="F586" i="8"/>
  <c r="E586" i="8"/>
  <c r="D586" i="8"/>
  <c r="A586" i="8"/>
  <c r="Q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A585" i="8"/>
  <c r="Q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A584" i="8"/>
  <c r="Q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A583" i="8"/>
  <c r="Q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A582" i="8"/>
  <c r="Q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A581" i="8"/>
  <c r="Q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A580" i="8"/>
  <c r="Q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A579" i="8"/>
  <c r="Q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A578" i="8"/>
  <c r="Q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A577" i="8"/>
  <c r="Q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A576" i="8"/>
  <c r="Q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A575" i="8"/>
  <c r="Q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A574" i="8"/>
  <c r="Q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A573" i="8"/>
  <c r="Q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A572" i="8"/>
  <c r="Q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A571" i="8"/>
  <c r="Q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A570" i="8"/>
  <c r="Q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A569" i="8"/>
  <c r="Q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A568" i="8"/>
  <c r="Q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A567" i="8"/>
  <c r="Q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A566" i="8"/>
  <c r="Q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A565" i="8"/>
  <c r="Q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A564" i="8"/>
  <c r="Q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A563" i="8"/>
  <c r="Q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A562" i="8"/>
  <c r="Q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A561" i="8"/>
  <c r="Q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A560" i="8"/>
  <c r="Q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A559" i="8"/>
  <c r="Q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A558" i="8"/>
  <c r="Q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A557" i="8"/>
  <c r="Q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A556" i="8"/>
  <c r="Q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A555" i="8"/>
  <c r="Q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A554" i="8"/>
  <c r="Q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A553" i="8"/>
  <c r="Q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A552" i="8"/>
  <c r="Q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A551" i="8"/>
  <c r="Q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A550" i="8"/>
  <c r="Q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A549" i="8"/>
  <c r="Q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A548" i="8"/>
  <c r="Q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A547" i="8"/>
  <c r="Q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A546" i="8"/>
  <c r="Q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A545" i="8"/>
  <c r="Q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A544" i="8"/>
  <c r="Q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A543" i="8"/>
  <c r="Q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A542" i="8"/>
  <c r="Q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A541" i="8"/>
  <c r="Q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A540" i="8"/>
  <c r="Q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A539" i="8"/>
  <c r="Q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A538" i="8"/>
  <c r="Q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A537" i="8"/>
  <c r="Q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A536" i="8"/>
  <c r="Q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A535" i="8"/>
  <c r="Q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A534" i="8"/>
  <c r="Q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A533" i="8"/>
  <c r="Q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A532" i="8"/>
  <c r="Q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A531" i="8"/>
  <c r="Q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A530" i="8"/>
  <c r="Q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A529" i="8"/>
  <c r="Q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A528" i="8"/>
  <c r="Q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A527" i="8"/>
  <c r="Q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A526" i="8"/>
  <c r="Q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A525" i="8"/>
  <c r="Q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A524" i="8"/>
  <c r="Q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A523" i="8"/>
  <c r="Q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A522" i="8"/>
  <c r="Q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A521" i="8"/>
  <c r="Q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A520" i="8"/>
  <c r="Q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A519" i="8"/>
  <c r="Q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A518" i="8"/>
  <c r="Q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A517" i="8"/>
  <c r="Q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A516" i="8"/>
  <c r="Q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A515" i="8"/>
  <c r="Q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A514" i="8"/>
  <c r="Q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A513" i="8"/>
  <c r="Q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A512" i="8"/>
  <c r="Q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A511" i="8"/>
  <c r="Q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A510" i="8"/>
  <c r="Q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A509" i="8"/>
  <c r="Q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A508" i="8"/>
  <c r="Q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A507" i="8"/>
  <c r="Q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A506" i="8"/>
  <c r="Q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A505" i="8"/>
  <c r="Q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A504" i="8"/>
  <c r="Q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A503" i="8"/>
  <c r="Q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A502" i="8"/>
  <c r="Q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A501" i="8"/>
  <c r="Q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A500" i="8"/>
  <c r="Q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A499" i="8"/>
  <c r="Q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A498" i="8"/>
  <c r="Q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A497" i="8"/>
  <c r="Q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A496" i="8"/>
  <c r="Q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A495" i="8"/>
  <c r="Q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A494" i="8"/>
  <c r="Q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A493" i="8"/>
  <c r="Q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A492" i="8"/>
  <c r="Q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A491" i="8"/>
  <c r="Q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A490" i="8"/>
  <c r="Q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A489" i="8"/>
  <c r="Q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A488" i="8"/>
  <c r="Q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A487" i="8"/>
  <c r="Q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A486" i="8"/>
  <c r="Q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A485" i="8"/>
  <c r="Q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A484" i="8"/>
  <c r="Q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A483" i="8"/>
  <c r="Q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A482" i="8"/>
  <c r="Q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A481" i="8"/>
  <c r="Q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A480" i="8"/>
  <c r="Q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A479" i="8"/>
  <c r="Q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A478" i="8"/>
  <c r="Q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A477" i="8"/>
  <c r="Q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A476" i="8"/>
  <c r="Q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A475" i="8"/>
  <c r="Q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A474" i="8"/>
  <c r="Q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A473" i="8"/>
  <c r="Q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A472" i="8"/>
  <c r="Q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A471" i="8"/>
  <c r="Q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A470" i="8"/>
  <c r="Q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A469" i="8"/>
  <c r="Q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A468" i="8"/>
  <c r="Q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A467" i="8"/>
  <c r="Q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A466" i="8"/>
  <c r="Q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A465" i="8"/>
  <c r="Q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A464" i="8"/>
  <c r="Q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A463" i="8"/>
  <c r="Q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A462" i="8"/>
  <c r="Q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A461" i="8"/>
  <c r="Q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A460" i="8"/>
  <c r="Q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A459" i="8"/>
  <c r="Q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A458" i="8"/>
  <c r="Q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A457" i="8"/>
  <c r="Q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A456" i="8"/>
  <c r="Q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A455" i="8"/>
  <c r="Q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A454" i="8"/>
  <c r="Q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A453" i="8"/>
  <c r="Q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A452" i="8"/>
  <c r="Q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A451" i="8"/>
  <c r="Q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A450" i="8"/>
  <c r="Q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A449" i="8"/>
  <c r="Q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A448" i="8"/>
  <c r="Q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A447" i="8"/>
  <c r="Q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A446" i="8"/>
  <c r="Q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A445" i="8"/>
  <c r="Q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A444" i="8"/>
  <c r="Q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A443" i="8"/>
  <c r="Q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A442" i="8"/>
  <c r="Q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A441" i="8"/>
  <c r="D440" i="8"/>
  <c r="A440" i="8"/>
  <c r="D439" i="8"/>
  <c r="A439" i="8"/>
  <c r="J438" i="8"/>
  <c r="D438" i="8"/>
  <c r="A438" i="8"/>
  <c r="D437" i="8"/>
  <c r="A437" i="8"/>
  <c r="D436" i="8"/>
  <c r="A436" i="8"/>
  <c r="D435" i="8"/>
  <c r="A435" i="8"/>
  <c r="D434" i="8"/>
  <c r="A434" i="8"/>
  <c r="D433" i="8"/>
  <c r="A433" i="8"/>
  <c r="D432" i="8"/>
  <c r="A432" i="8"/>
  <c r="D431" i="8"/>
  <c r="A431" i="8"/>
  <c r="D430" i="8"/>
  <c r="A430" i="8"/>
  <c r="D429" i="8"/>
  <c r="A429" i="8"/>
  <c r="D428" i="8"/>
  <c r="A428" i="8"/>
  <c r="D427" i="8"/>
  <c r="A427" i="8"/>
  <c r="D426" i="8"/>
  <c r="A426" i="8"/>
  <c r="D425" i="8"/>
  <c r="A425" i="8"/>
  <c r="D424" i="8"/>
  <c r="A424" i="8"/>
  <c r="K423" i="8"/>
  <c r="D423" i="8"/>
  <c r="A423" i="8"/>
  <c r="D422" i="8"/>
  <c r="A422" i="8"/>
  <c r="D421" i="8"/>
  <c r="A421" i="8"/>
  <c r="D420" i="8"/>
  <c r="A420" i="8"/>
  <c r="D419" i="8"/>
  <c r="A419" i="8"/>
  <c r="D418" i="8"/>
  <c r="A418" i="8"/>
  <c r="D417" i="8"/>
  <c r="A417" i="8"/>
  <c r="D416" i="8"/>
  <c r="A416" i="8"/>
  <c r="D415" i="8"/>
  <c r="A415" i="8"/>
  <c r="D414" i="8"/>
  <c r="A414" i="8"/>
  <c r="D413" i="8"/>
  <c r="A413" i="8"/>
  <c r="D412" i="8"/>
  <c r="A412" i="8"/>
  <c r="D411" i="8"/>
  <c r="A411" i="8"/>
  <c r="D410" i="8"/>
  <c r="A410" i="8"/>
  <c r="D409" i="8"/>
  <c r="A409" i="8"/>
  <c r="D408" i="8"/>
  <c r="A408" i="8"/>
  <c r="D407" i="8"/>
  <c r="A407" i="8"/>
  <c r="D406" i="8"/>
  <c r="A406" i="8"/>
  <c r="D405" i="8"/>
  <c r="A405" i="8"/>
  <c r="D404" i="8"/>
  <c r="A404" i="8"/>
  <c r="D403" i="8"/>
  <c r="A403" i="8"/>
  <c r="J402" i="8"/>
  <c r="D402" i="8"/>
  <c r="A402" i="8"/>
  <c r="D401" i="8"/>
  <c r="A401" i="8"/>
  <c r="D400" i="8"/>
  <c r="A400" i="8"/>
  <c r="D399" i="8"/>
  <c r="A399" i="8"/>
  <c r="D398" i="8"/>
  <c r="A398" i="8"/>
  <c r="D397" i="8"/>
  <c r="A397" i="8"/>
  <c r="D396" i="8"/>
  <c r="A396" i="8"/>
  <c r="D395" i="8"/>
  <c r="A395" i="8"/>
  <c r="D394" i="8"/>
  <c r="A394" i="8"/>
  <c r="D393" i="8"/>
  <c r="A393" i="8"/>
  <c r="D392" i="8"/>
  <c r="A392" i="8"/>
  <c r="D391" i="8"/>
  <c r="A391" i="8"/>
  <c r="K390" i="8"/>
  <c r="D390" i="8"/>
  <c r="A390" i="8"/>
  <c r="D389" i="8"/>
  <c r="A389" i="8"/>
  <c r="D388" i="8"/>
  <c r="A388" i="8"/>
  <c r="D387" i="8"/>
  <c r="A387" i="8"/>
  <c r="D386" i="8"/>
  <c r="A386" i="8"/>
  <c r="D385" i="8"/>
  <c r="A385" i="8"/>
  <c r="D384" i="8"/>
  <c r="A384" i="8"/>
  <c r="D383" i="8"/>
  <c r="A383" i="8"/>
  <c r="J382" i="8"/>
  <c r="D382" i="8"/>
  <c r="A382" i="8"/>
  <c r="D381" i="8"/>
  <c r="A381" i="8"/>
  <c r="D380" i="8"/>
  <c r="A380" i="8"/>
  <c r="D379" i="8"/>
  <c r="A379" i="8"/>
  <c r="D378" i="8"/>
  <c r="A378" i="8"/>
  <c r="D377" i="8"/>
  <c r="A377" i="8"/>
  <c r="D376" i="8"/>
  <c r="A376" i="8"/>
  <c r="D375" i="8"/>
  <c r="A375" i="8"/>
  <c r="D374" i="8"/>
  <c r="A374" i="8"/>
  <c r="D373" i="8"/>
  <c r="A373" i="8"/>
  <c r="D372" i="8"/>
  <c r="A372" i="8"/>
  <c r="D371" i="8"/>
  <c r="A371" i="8"/>
  <c r="D370" i="8"/>
  <c r="A370" i="8"/>
  <c r="D369" i="8"/>
  <c r="A369" i="8"/>
  <c r="D368" i="8"/>
  <c r="A368" i="8"/>
  <c r="D367" i="8"/>
  <c r="A367" i="8"/>
  <c r="D366" i="8"/>
  <c r="A366" i="8"/>
  <c r="D365" i="8"/>
  <c r="A365" i="8"/>
  <c r="D364" i="8"/>
  <c r="A364" i="8"/>
  <c r="D363" i="8"/>
  <c r="A363" i="8"/>
  <c r="D362" i="8"/>
  <c r="A362" i="8"/>
  <c r="J361" i="8"/>
  <c r="D361" i="8"/>
  <c r="A361" i="8"/>
  <c r="D360" i="8"/>
  <c r="A360" i="8"/>
  <c r="D359" i="8"/>
  <c r="A359" i="8"/>
  <c r="D358" i="8"/>
  <c r="A358" i="8"/>
  <c r="D357" i="8"/>
  <c r="A357" i="8"/>
  <c r="D356" i="8"/>
  <c r="A356" i="8"/>
  <c r="D355" i="8"/>
  <c r="A355" i="8"/>
  <c r="D354" i="8"/>
  <c r="A354" i="8"/>
  <c r="D353" i="8"/>
  <c r="A353" i="8"/>
  <c r="D352" i="8"/>
  <c r="A352" i="8"/>
  <c r="D351" i="8"/>
  <c r="A351" i="8"/>
  <c r="D350" i="8"/>
  <c r="A350" i="8"/>
  <c r="D349" i="8"/>
  <c r="A349" i="8"/>
  <c r="D348" i="8"/>
  <c r="A348" i="8"/>
  <c r="J347" i="8"/>
  <c r="D347" i="8"/>
  <c r="A347" i="8"/>
  <c r="D346" i="8"/>
  <c r="A346" i="8"/>
  <c r="D345" i="8"/>
  <c r="A345" i="8"/>
  <c r="D344" i="8"/>
  <c r="A344" i="8"/>
  <c r="D343" i="8"/>
  <c r="A343" i="8"/>
  <c r="D342" i="8"/>
  <c r="A342" i="8"/>
  <c r="D341" i="8"/>
  <c r="A341" i="8"/>
  <c r="D340" i="8"/>
  <c r="A340" i="8"/>
  <c r="D339" i="8"/>
  <c r="A339" i="8"/>
  <c r="D338" i="8"/>
  <c r="A338" i="8"/>
  <c r="D337" i="8"/>
  <c r="A337" i="8"/>
  <c r="D336" i="8"/>
  <c r="A336" i="8"/>
  <c r="D335" i="8"/>
  <c r="A335" i="8"/>
  <c r="D334" i="8"/>
  <c r="A334" i="8"/>
  <c r="D333" i="8"/>
  <c r="A333" i="8"/>
  <c r="D332" i="8"/>
  <c r="A332" i="8"/>
  <c r="K331" i="8"/>
  <c r="D331" i="8"/>
  <c r="A331" i="8"/>
  <c r="D330" i="8"/>
  <c r="A330" i="8"/>
  <c r="D329" i="8"/>
  <c r="A329" i="8"/>
  <c r="D328" i="8"/>
  <c r="A328" i="8"/>
  <c r="D327" i="8"/>
  <c r="A327" i="8"/>
  <c r="D326" i="8"/>
  <c r="A326" i="8"/>
  <c r="D325" i="8"/>
  <c r="A325" i="8"/>
  <c r="D324" i="8"/>
  <c r="A324" i="8"/>
  <c r="D323" i="8"/>
  <c r="A323" i="8"/>
  <c r="D322" i="8"/>
  <c r="A322" i="8"/>
  <c r="J321" i="8"/>
  <c r="D321" i="8"/>
  <c r="A321" i="8"/>
  <c r="D320" i="8"/>
  <c r="A320" i="8"/>
  <c r="D319" i="8"/>
  <c r="A319" i="8"/>
  <c r="D318" i="8"/>
  <c r="A318" i="8"/>
  <c r="D317" i="8"/>
  <c r="A317" i="8"/>
  <c r="D316" i="8"/>
  <c r="A316" i="8"/>
  <c r="D315" i="8"/>
  <c r="A315" i="8"/>
  <c r="D314" i="8"/>
  <c r="A314" i="8"/>
  <c r="D313" i="8"/>
  <c r="A313" i="8"/>
  <c r="D312" i="8"/>
  <c r="A312" i="8"/>
  <c r="D311" i="8"/>
  <c r="A311" i="8"/>
  <c r="K310" i="8"/>
  <c r="D310" i="8"/>
  <c r="A310" i="8"/>
  <c r="D309" i="8"/>
  <c r="A309" i="8"/>
  <c r="D308" i="8"/>
  <c r="A308" i="8"/>
  <c r="D307" i="8"/>
  <c r="A307" i="8"/>
  <c r="D306" i="8"/>
  <c r="A306" i="8"/>
  <c r="D305" i="8"/>
  <c r="A305" i="8"/>
  <c r="D304" i="8"/>
  <c r="A304" i="8"/>
  <c r="D303" i="8"/>
  <c r="A303" i="8"/>
  <c r="D302" i="8"/>
  <c r="A302" i="8"/>
  <c r="D301" i="8"/>
  <c r="A301" i="8"/>
  <c r="D300" i="8"/>
  <c r="A300" i="8"/>
  <c r="J299" i="8"/>
  <c r="D299" i="8"/>
  <c r="A299" i="8"/>
  <c r="D298" i="8"/>
  <c r="A298" i="8"/>
  <c r="D297" i="8"/>
  <c r="A297" i="8"/>
  <c r="J296" i="8"/>
  <c r="D296" i="8"/>
  <c r="A296" i="8"/>
  <c r="D295" i="8"/>
  <c r="A295" i="8"/>
  <c r="D294" i="8"/>
  <c r="A294" i="8"/>
  <c r="J293" i="8"/>
  <c r="D293" i="8"/>
  <c r="A293" i="8"/>
  <c r="D292" i="8"/>
  <c r="A292" i="8"/>
  <c r="D291" i="8"/>
  <c r="A291" i="8"/>
  <c r="J290" i="8"/>
  <c r="D290" i="8"/>
  <c r="A290" i="8"/>
  <c r="D289" i="8"/>
  <c r="A289" i="8"/>
  <c r="D288" i="8"/>
  <c r="A288" i="8"/>
  <c r="D287" i="8"/>
  <c r="A287" i="8"/>
  <c r="D286" i="8"/>
  <c r="A286" i="8"/>
  <c r="D285" i="8"/>
  <c r="A285" i="8"/>
  <c r="D284" i="8"/>
  <c r="A284" i="8"/>
  <c r="D283" i="8"/>
  <c r="A283" i="8"/>
  <c r="D282" i="8"/>
  <c r="A282" i="8"/>
  <c r="D281" i="8"/>
  <c r="A281" i="8"/>
  <c r="J280" i="8"/>
  <c r="D280" i="8"/>
  <c r="A280" i="8"/>
  <c r="D279" i="8"/>
  <c r="A279" i="8"/>
  <c r="D278" i="8"/>
  <c r="A278" i="8"/>
  <c r="J277" i="8"/>
  <c r="D277" i="8"/>
  <c r="A277" i="8"/>
  <c r="D276" i="8"/>
  <c r="A276" i="8"/>
  <c r="D275" i="8"/>
  <c r="A275" i="8"/>
  <c r="J274" i="8"/>
  <c r="D274" i="8"/>
  <c r="A274" i="8"/>
  <c r="D273" i="8"/>
  <c r="A273" i="8"/>
  <c r="D272" i="8"/>
  <c r="A272" i="8"/>
  <c r="D271" i="8"/>
  <c r="A271" i="8"/>
  <c r="D270" i="8"/>
  <c r="A270" i="8"/>
  <c r="D269" i="8"/>
  <c r="A269" i="8"/>
  <c r="D268" i="8"/>
  <c r="A268" i="8"/>
  <c r="D267" i="8"/>
  <c r="A267" i="8"/>
  <c r="D266" i="8"/>
  <c r="A266" i="8"/>
  <c r="D265" i="8"/>
  <c r="A265" i="8"/>
  <c r="J264" i="8"/>
  <c r="D264" i="8"/>
  <c r="A264" i="8"/>
  <c r="D263" i="8"/>
  <c r="A263" i="8"/>
  <c r="D262" i="8"/>
  <c r="A262" i="8"/>
  <c r="J261" i="8"/>
  <c r="D261" i="8"/>
  <c r="A261" i="8"/>
  <c r="D260" i="8"/>
  <c r="A260" i="8"/>
  <c r="D259" i="8"/>
  <c r="A259" i="8"/>
  <c r="J258" i="8"/>
  <c r="D258" i="8"/>
  <c r="A258" i="8"/>
  <c r="D257" i="8"/>
  <c r="A257" i="8"/>
  <c r="D256" i="8"/>
  <c r="A256" i="8"/>
  <c r="U43" i="8" s="1"/>
  <c r="D255" i="8"/>
  <c r="A255" i="8"/>
  <c r="D254" i="8"/>
  <c r="A254" i="8"/>
  <c r="D253" i="8"/>
  <c r="A253" i="8"/>
  <c r="D252" i="8"/>
  <c r="A252" i="8"/>
  <c r="D251" i="8"/>
  <c r="A251" i="8"/>
  <c r="D250" i="8"/>
  <c r="A250" i="8"/>
  <c r="D249" i="8"/>
  <c r="A249" i="8"/>
  <c r="J248" i="8"/>
  <c r="D248" i="8"/>
  <c r="A248" i="8"/>
  <c r="D247" i="8"/>
  <c r="A247" i="8"/>
  <c r="D246" i="8"/>
  <c r="A246" i="8"/>
  <c r="J245" i="8"/>
  <c r="D245" i="8"/>
  <c r="A245" i="8"/>
  <c r="D244" i="8"/>
  <c r="A244" i="8"/>
  <c r="D243" i="8"/>
  <c r="A243" i="8"/>
  <c r="J242" i="8"/>
  <c r="D242" i="8"/>
  <c r="A242" i="8"/>
  <c r="D241" i="8"/>
  <c r="A241" i="8"/>
  <c r="D240" i="8"/>
  <c r="A240" i="8"/>
  <c r="D239" i="8"/>
  <c r="A239" i="8"/>
  <c r="D238" i="8"/>
  <c r="A238" i="8"/>
  <c r="D237" i="8"/>
  <c r="A237" i="8"/>
  <c r="D236" i="8"/>
  <c r="A236" i="8"/>
  <c r="D235" i="8"/>
  <c r="A235" i="8"/>
  <c r="D234" i="8"/>
  <c r="A234" i="8"/>
  <c r="D233" i="8"/>
  <c r="A233" i="8"/>
  <c r="J232" i="8"/>
  <c r="D232" i="8"/>
  <c r="A232" i="8"/>
  <c r="D231" i="8"/>
  <c r="A231" i="8"/>
  <c r="D230" i="8"/>
  <c r="A230" i="8"/>
  <c r="J229" i="8"/>
  <c r="D229" i="8"/>
  <c r="A229" i="8"/>
  <c r="D228" i="8"/>
  <c r="A228" i="8"/>
  <c r="D227" i="8"/>
  <c r="A227" i="8"/>
  <c r="J226" i="8"/>
  <c r="D226" i="8"/>
  <c r="A226" i="8"/>
  <c r="D225" i="8"/>
  <c r="A225" i="8"/>
  <c r="D224" i="8"/>
  <c r="A224" i="8"/>
  <c r="D223" i="8"/>
  <c r="A223" i="8"/>
  <c r="D222" i="8"/>
  <c r="A222" i="8"/>
  <c r="D221" i="8"/>
  <c r="A221" i="8"/>
  <c r="D220" i="8"/>
  <c r="A220" i="8"/>
  <c r="D219" i="8"/>
  <c r="A219" i="8"/>
  <c r="D218" i="8"/>
  <c r="A218" i="8"/>
  <c r="D217" i="8"/>
  <c r="A217" i="8"/>
  <c r="J216" i="8"/>
  <c r="D216" i="8"/>
  <c r="A216" i="8"/>
  <c r="D215" i="8"/>
  <c r="A215" i="8"/>
  <c r="D214" i="8"/>
  <c r="A214" i="8"/>
  <c r="J213" i="8"/>
  <c r="D213" i="8"/>
  <c r="A213" i="8"/>
  <c r="D212" i="8"/>
  <c r="A212" i="8"/>
  <c r="D211" i="8"/>
  <c r="A211" i="8"/>
  <c r="J210" i="8"/>
  <c r="D210" i="8"/>
  <c r="A210" i="8"/>
  <c r="D209" i="8"/>
  <c r="A209" i="8"/>
  <c r="D208" i="8"/>
  <c r="A208" i="8"/>
  <c r="D207" i="8"/>
  <c r="A207" i="8"/>
  <c r="D206" i="8"/>
  <c r="A206" i="8"/>
  <c r="D205" i="8"/>
  <c r="A205" i="8"/>
  <c r="D204" i="8"/>
  <c r="A204" i="8"/>
  <c r="D203" i="8"/>
  <c r="A203" i="8"/>
  <c r="D202" i="8"/>
  <c r="A202" i="8"/>
  <c r="D201" i="8"/>
  <c r="A201" i="8"/>
  <c r="J200" i="8"/>
  <c r="D200" i="8"/>
  <c r="A200" i="8"/>
  <c r="D199" i="8"/>
  <c r="A199" i="8"/>
  <c r="D198" i="8"/>
  <c r="A198" i="8"/>
  <c r="J197" i="8"/>
  <c r="D197" i="8"/>
  <c r="A197" i="8"/>
  <c r="D196" i="8"/>
  <c r="A196" i="8"/>
  <c r="D195" i="8"/>
  <c r="A195" i="8"/>
  <c r="D194" i="8"/>
  <c r="A194" i="8"/>
  <c r="D193" i="8"/>
  <c r="A193" i="8"/>
  <c r="D192" i="8"/>
  <c r="A192" i="8"/>
  <c r="D191" i="8"/>
  <c r="A191" i="8"/>
  <c r="D190" i="8"/>
  <c r="A190" i="8"/>
  <c r="D189" i="8"/>
  <c r="A189" i="8"/>
  <c r="D188" i="8"/>
  <c r="A188" i="8"/>
  <c r="J187" i="8"/>
  <c r="D187" i="8"/>
  <c r="A187" i="8"/>
  <c r="D186" i="8"/>
  <c r="A186" i="8"/>
  <c r="D185" i="8"/>
  <c r="A185" i="8"/>
  <c r="J184" i="8"/>
  <c r="D184" i="8"/>
  <c r="A184" i="8"/>
  <c r="D183" i="8"/>
  <c r="A183" i="8"/>
  <c r="D182" i="8"/>
  <c r="A182" i="8"/>
  <c r="J181" i="8"/>
  <c r="D181" i="8"/>
  <c r="A181" i="8"/>
  <c r="D180" i="8"/>
  <c r="A180" i="8"/>
  <c r="D179" i="8"/>
  <c r="A179" i="8"/>
  <c r="D178" i="8"/>
  <c r="A178" i="8"/>
  <c r="D177" i="8"/>
  <c r="A177" i="8"/>
  <c r="D176" i="8"/>
  <c r="A176" i="8"/>
  <c r="D175" i="8"/>
  <c r="A175" i="8"/>
  <c r="J174" i="8"/>
  <c r="D174" i="8"/>
  <c r="A174" i="8"/>
  <c r="D173" i="8"/>
  <c r="A173" i="8"/>
  <c r="D172" i="8"/>
  <c r="A172" i="8"/>
  <c r="J171" i="8"/>
  <c r="D171" i="8"/>
  <c r="A171" i="8"/>
  <c r="D170" i="8"/>
  <c r="A170" i="8"/>
  <c r="D169" i="8"/>
  <c r="A169" i="8"/>
  <c r="J168" i="8"/>
  <c r="D168" i="8"/>
  <c r="A168" i="8"/>
  <c r="D167" i="8"/>
  <c r="A167" i="8"/>
  <c r="D166" i="8"/>
  <c r="A166" i="8"/>
  <c r="D165" i="8"/>
  <c r="A165" i="8"/>
  <c r="D164" i="8"/>
  <c r="A164" i="8"/>
  <c r="D163" i="8"/>
  <c r="A163" i="8"/>
  <c r="D162" i="8"/>
  <c r="A162" i="8"/>
  <c r="D161" i="8"/>
  <c r="A161" i="8"/>
  <c r="D160" i="8"/>
  <c r="A160" i="8"/>
  <c r="D159" i="8"/>
  <c r="A159" i="8"/>
  <c r="J158" i="8"/>
  <c r="D158" i="8"/>
  <c r="A158" i="8"/>
  <c r="D157" i="8"/>
  <c r="A157" i="8"/>
  <c r="D156" i="8"/>
  <c r="A156" i="8"/>
  <c r="J155" i="8"/>
  <c r="D155" i="8"/>
  <c r="A155" i="8"/>
  <c r="D154" i="8"/>
  <c r="A154" i="8"/>
  <c r="D153" i="8"/>
  <c r="A153" i="8"/>
  <c r="J152" i="8"/>
  <c r="D152" i="8"/>
  <c r="A152" i="8"/>
  <c r="D151" i="8"/>
  <c r="A151" i="8"/>
  <c r="D150" i="8"/>
  <c r="A150" i="8"/>
  <c r="D149" i="8"/>
  <c r="A149" i="8"/>
  <c r="D148" i="8"/>
  <c r="A148" i="8"/>
  <c r="D147" i="8"/>
  <c r="A147" i="8"/>
  <c r="D146" i="8"/>
  <c r="A146" i="8"/>
  <c r="D145" i="8"/>
  <c r="A145" i="8"/>
  <c r="D144" i="8"/>
  <c r="A144" i="8"/>
  <c r="D143" i="8"/>
  <c r="A143" i="8"/>
  <c r="J142" i="8"/>
  <c r="D142" i="8"/>
  <c r="A142" i="8"/>
  <c r="D141" i="8"/>
  <c r="A141" i="8"/>
  <c r="D140" i="8"/>
  <c r="A140" i="8"/>
  <c r="K139" i="8"/>
  <c r="D139" i="8"/>
  <c r="A139" i="8"/>
  <c r="J138" i="8"/>
  <c r="D138" i="8"/>
  <c r="A138" i="8"/>
  <c r="D137" i="8"/>
  <c r="A137" i="8"/>
  <c r="D136" i="8"/>
  <c r="A136" i="8"/>
  <c r="J135" i="8"/>
  <c r="D135" i="8"/>
  <c r="A135" i="8"/>
  <c r="D134" i="8"/>
  <c r="A134" i="8"/>
  <c r="D133" i="8"/>
  <c r="A133" i="8"/>
  <c r="D132" i="8"/>
  <c r="A132" i="8"/>
  <c r="D131" i="8"/>
  <c r="A131" i="8"/>
  <c r="D130" i="8"/>
  <c r="A130" i="8"/>
  <c r="D129" i="8"/>
  <c r="A129" i="8"/>
  <c r="D128" i="8"/>
  <c r="A128" i="8"/>
  <c r="D127" i="8"/>
  <c r="A127" i="8"/>
  <c r="D126" i="8"/>
  <c r="A126" i="8"/>
  <c r="J125" i="8"/>
  <c r="D125" i="8"/>
  <c r="A125" i="8"/>
  <c r="D124" i="8"/>
  <c r="A124" i="8"/>
  <c r="K123" i="8"/>
  <c r="D123" i="8"/>
  <c r="A123" i="8"/>
  <c r="J122" i="8"/>
  <c r="D122" i="8"/>
  <c r="A122" i="8"/>
  <c r="D121" i="8"/>
  <c r="A121" i="8"/>
  <c r="D120" i="8"/>
  <c r="A120" i="8"/>
  <c r="D119" i="8"/>
  <c r="A119" i="8"/>
  <c r="D118" i="8"/>
  <c r="A118" i="8"/>
  <c r="D117" i="8"/>
  <c r="A117" i="8"/>
  <c r="D116" i="8"/>
  <c r="A116" i="8"/>
  <c r="D115" i="8"/>
  <c r="A115" i="8"/>
  <c r="D114" i="8"/>
  <c r="A114" i="8"/>
  <c r="D113" i="8"/>
  <c r="A113" i="8"/>
  <c r="J112" i="8"/>
  <c r="D112" i="8"/>
  <c r="A112" i="8"/>
  <c r="D111" i="8"/>
  <c r="A111" i="8"/>
  <c r="D110" i="8"/>
  <c r="A110" i="8"/>
  <c r="J109" i="8"/>
  <c r="D109" i="8"/>
  <c r="A109" i="8"/>
  <c r="D108" i="8"/>
  <c r="A108" i="8"/>
  <c r="D107" i="8"/>
  <c r="A107" i="8"/>
  <c r="D106" i="8"/>
  <c r="A106" i="8"/>
  <c r="D105" i="8"/>
  <c r="A105" i="8"/>
  <c r="D104" i="8"/>
  <c r="A104" i="8"/>
  <c r="D103" i="8"/>
  <c r="A103" i="8"/>
  <c r="D102" i="8"/>
  <c r="A102" i="8"/>
  <c r="D101" i="8"/>
  <c r="A101" i="8"/>
  <c r="D100" i="8"/>
  <c r="A100" i="8"/>
  <c r="J99" i="8"/>
  <c r="D99" i="8"/>
  <c r="A99" i="8"/>
  <c r="D98" i="8"/>
  <c r="A98" i="8"/>
  <c r="D97" i="8"/>
  <c r="A97" i="8"/>
  <c r="J96" i="8"/>
  <c r="D96" i="8"/>
  <c r="A96" i="8"/>
  <c r="D95" i="8"/>
  <c r="A95" i="8"/>
  <c r="D94" i="8"/>
  <c r="A94" i="8"/>
  <c r="J93" i="8"/>
  <c r="D93" i="8"/>
  <c r="A93" i="8"/>
  <c r="D92" i="8"/>
  <c r="A92" i="8"/>
  <c r="D91" i="8"/>
  <c r="A91" i="8"/>
  <c r="D90" i="8"/>
  <c r="A90" i="8"/>
  <c r="D89" i="8"/>
  <c r="A89" i="8"/>
  <c r="D88" i="8"/>
  <c r="A88" i="8"/>
  <c r="D87" i="8"/>
  <c r="A87" i="8"/>
  <c r="D86" i="8"/>
  <c r="A86" i="8"/>
  <c r="D85" i="8"/>
  <c r="A85" i="8"/>
  <c r="D84" i="8"/>
  <c r="A84" i="8"/>
  <c r="D83" i="8"/>
  <c r="A83" i="8"/>
  <c r="J82" i="8"/>
  <c r="D82" i="8"/>
  <c r="A82" i="8"/>
  <c r="D81" i="8"/>
  <c r="A81" i="8"/>
  <c r="D80" i="8"/>
  <c r="A80" i="8"/>
  <c r="J79" i="8"/>
  <c r="D79" i="8"/>
  <c r="A79" i="8"/>
  <c r="D78" i="8"/>
  <c r="A78" i="8"/>
  <c r="D77" i="8"/>
  <c r="A77" i="8"/>
  <c r="J76" i="8"/>
  <c r="D76" i="8"/>
  <c r="A76" i="8"/>
  <c r="J75" i="8"/>
  <c r="D75" i="8"/>
  <c r="A75" i="8"/>
  <c r="D74" i="8"/>
  <c r="A74" i="8"/>
  <c r="D73" i="8"/>
  <c r="A73" i="8"/>
  <c r="D72" i="8"/>
  <c r="A72" i="8"/>
  <c r="D71" i="8"/>
  <c r="A71" i="8"/>
  <c r="D70" i="8"/>
  <c r="A70" i="8"/>
  <c r="D69" i="8"/>
  <c r="A69" i="8"/>
  <c r="D68" i="8"/>
  <c r="A68" i="8"/>
  <c r="D67" i="8"/>
  <c r="A67" i="8"/>
  <c r="D66" i="8"/>
  <c r="A66" i="8"/>
  <c r="J65" i="8"/>
  <c r="D65" i="8"/>
  <c r="A65" i="8"/>
  <c r="D64" i="8"/>
  <c r="A64" i="8"/>
  <c r="D63" i="8"/>
  <c r="A63" i="8"/>
  <c r="J62" i="8"/>
  <c r="D62" i="8"/>
  <c r="A62" i="8"/>
  <c r="D61" i="8"/>
  <c r="A61" i="8"/>
  <c r="D60" i="8"/>
  <c r="A60" i="8"/>
  <c r="D59" i="8"/>
  <c r="A59" i="8"/>
  <c r="D58" i="8"/>
  <c r="A58" i="8"/>
  <c r="D57" i="8"/>
  <c r="A57" i="8"/>
  <c r="D56" i="8"/>
  <c r="A56" i="8"/>
  <c r="D55" i="8"/>
  <c r="A55" i="8"/>
  <c r="D54" i="8"/>
  <c r="A54" i="8"/>
  <c r="D53" i="8"/>
  <c r="A53" i="8"/>
  <c r="J52" i="8"/>
  <c r="D52" i="8"/>
  <c r="A52" i="8"/>
  <c r="D51" i="8"/>
  <c r="A51" i="8"/>
  <c r="D50" i="8"/>
  <c r="A50" i="8"/>
  <c r="J49" i="8"/>
  <c r="D49" i="8"/>
  <c r="A49" i="8"/>
  <c r="D48" i="8"/>
  <c r="A48" i="8"/>
  <c r="D47" i="8"/>
  <c r="A47" i="8"/>
  <c r="J46" i="8"/>
  <c r="D46" i="8"/>
  <c r="A46" i="8"/>
  <c r="D45" i="8"/>
  <c r="A45" i="8"/>
  <c r="D44" i="8"/>
  <c r="A44" i="8"/>
  <c r="V43" i="8"/>
  <c r="U28" i="8" s="1"/>
  <c r="S43" i="8"/>
  <c r="J43" i="8"/>
  <c r="D43" i="8"/>
  <c r="A43" i="8"/>
  <c r="D42" i="8"/>
  <c r="A42" i="8"/>
  <c r="U41" i="8"/>
  <c r="U26" i="8" s="1"/>
  <c r="D41" i="8"/>
  <c r="A41" i="8"/>
  <c r="D40" i="8"/>
  <c r="A40" i="8"/>
  <c r="U39" i="8"/>
  <c r="S39" i="8"/>
  <c r="T30" i="8" s="1"/>
  <c r="D39" i="8"/>
  <c r="A39" i="8"/>
  <c r="D38" i="8"/>
  <c r="A38" i="8"/>
  <c r="V37" i="8"/>
  <c r="V24" i="8" s="1"/>
  <c r="U37" i="8"/>
  <c r="J427" i="8" s="1"/>
  <c r="T37" i="8"/>
  <c r="S37" i="8"/>
  <c r="D37" i="8"/>
  <c r="A37" i="8"/>
  <c r="J36" i="8"/>
  <c r="D36" i="8"/>
  <c r="A36" i="8"/>
  <c r="D35" i="8"/>
  <c r="A35" i="8"/>
  <c r="D34" i="8"/>
  <c r="A34" i="8"/>
  <c r="D33" i="8"/>
  <c r="A33" i="8"/>
  <c r="D32" i="8"/>
  <c r="A32" i="8"/>
  <c r="K31" i="8"/>
  <c r="D31" i="8"/>
  <c r="A31" i="8"/>
  <c r="V30" i="8"/>
  <c r="Z29" i="8" s="1"/>
  <c r="J30" i="8"/>
  <c r="D30" i="8"/>
  <c r="A30" i="8"/>
  <c r="J29" i="8"/>
  <c r="D29" i="8"/>
  <c r="A29" i="8"/>
  <c r="K28" i="8"/>
  <c r="J28" i="8"/>
  <c r="D28" i="8"/>
  <c r="A28" i="8"/>
  <c r="D27" i="8"/>
  <c r="A27" i="8"/>
  <c r="V26" i="8"/>
  <c r="S26" i="8"/>
  <c r="K26" i="8"/>
  <c r="J26" i="8"/>
  <c r="D26" i="8"/>
  <c r="A26" i="8"/>
  <c r="D25" i="8"/>
  <c r="A25" i="8"/>
  <c r="U24" i="8"/>
  <c r="J24" i="8"/>
  <c r="D24" i="8"/>
  <c r="A24" i="8"/>
  <c r="J23" i="8"/>
  <c r="D23" i="8"/>
  <c r="A23" i="8"/>
  <c r="J22" i="8"/>
  <c r="D22" i="8"/>
  <c r="A22" i="8"/>
  <c r="Z21" i="8"/>
  <c r="AA21" i="8" s="1"/>
  <c r="Y21" i="8"/>
  <c r="D21" i="8"/>
  <c r="A21" i="8"/>
  <c r="Z20" i="8"/>
  <c r="Y20" i="8" s="1"/>
  <c r="K20" i="8"/>
  <c r="D20" i="8"/>
  <c r="A20" i="8"/>
  <c r="Z19" i="8"/>
  <c r="AA19" i="8" s="1"/>
  <c r="K19" i="8"/>
  <c r="J19" i="8"/>
  <c r="D19" i="8"/>
  <c r="A19" i="8"/>
  <c r="AG18" i="8"/>
  <c r="AA18" i="8"/>
  <c r="Z18" i="8"/>
  <c r="Y18" i="8"/>
  <c r="K18" i="8"/>
  <c r="J18" i="8"/>
  <c r="D18" i="8"/>
  <c r="A18" i="8"/>
  <c r="Z17" i="8"/>
  <c r="J17" i="8"/>
  <c r="D17" i="8"/>
  <c r="A17" i="8"/>
  <c r="AG16" i="8"/>
  <c r="AA16" i="8"/>
  <c r="Z16" i="8"/>
  <c r="Y16" i="8"/>
  <c r="K16" i="8"/>
  <c r="J16" i="8"/>
  <c r="D16" i="8"/>
  <c r="A16" i="8"/>
  <c r="Z15" i="8"/>
  <c r="AA15" i="8" s="1"/>
  <c r="J15" i="8"/>
  <c r="D15" i="8"/>
  <c r="A15" i="8"/>
  <c r="Z14" i="8"/>
  <c r="AG14" i="8" s="1"/>
  <c r="Y14" i="8"/>
  <c r="D14" i="8"/>
  <c r="A14" i="8"/>
  <c r="Z13" i="8"/>
  <c r="Y13" i="8" s="1"/>
  <c r="D13" i="8"/>
  <c r="A13" i="8"/>
  <c r="Z12" i="8"/>
  <c r="J12" i="8"/>
  <c r="D12" i="8"/>
  <c r="A12" i="8"/>
  <c r="Z11" i="8"/>
  <c r="D11" i="8"/>
  <c r="A11" i="8"/>
  <c r="AG10" i="8"/>
  <c r="Z10" i="8"/>
  <c r="AA10" i="8" s="1"/>
  <c r="Y10" i="8"/>
  <c r="J10" i="8"/>
  <c r="D10" i="8"/>
  <c r="A10" i="8"/>
  <c r="Z9" i="8"/>
  <c r="Y9" i="8" s="1"/>
  <c r="K9" i="8"/>
  <c r="D9" i="8"/>
  <c r="A9" i="8"/>
  <c r="Z8" i="8"/>
  <c r="K8" i="8"/>
  <c r="J8" i="8"/>
  <c r="D8" i="8"/>
  <c r="A8" i="8"/>
  <c r="AA7" i="8"/>
  <c r="Z7" i="8"/>
  <c r="AG7" i="8" s="1"/>
  <c r="Y7" i="8"/>
  <c r="J7" i="8"/>
  <c r="D7" i="8"/>
  <c r="A7" i="8"/>
  <c r="Z6" i="8"/>
  <c r="AA6" i="8" s="1"/>
  <c r="Y6" i="8"/>
  <c r="D6" i="8"/>
  <c r="A6" i="8"/>
  <c r="Z5" i="8"/>
  <c r="Y5" i="8" s="1"/>
  <c r="D5" i="8"/>
  <c r="A5" i="8"/>
  <c r="AA4" i="8"/>
  <c r="Z4" i="8"/>
  <c r="V4" i="8"/>
  <c r="K4" i="8"/>
  <c r="J4" i="8"/>
  <c r="D4" i="8"/>
  <c r="A4" i="8"/>
  <c r="Z3" i="8"/>
  <c r="AA3" i="8" s="1"/>
  <c r="J3" i="8"/>
  <c r="D3" i="8"/>
  <c r="A3" i="8"/>
  <c r="Z2" i="8"/>
  <c r="Y2" i="8" s="1"/>
  <c r="D2" i="8"/>
  <c r="A2" i="8"/>
  <c r="K12" i="8" l="1"/>
  <c r="K13" i="8"/>
  <c r="K34" i="8"/>
  <c r="K370" i="8"/>
  <c r="K387" i="8"/>
  <c r="K5" i="8"/>
  <c r="K22" i="8"/>
  <c r="K23" i="8"/>
  <c r="K24" i="8"/>
  <c r="K29" i="8"/>
  <c r="K33" i="8"/>
  <c r="K59" i="8"/>
  <c r="K75" i="8"/>
  <c r="K91" i="8"/>
  <c r="K194" i="8"/>
  <c r="K404" i="8"/>
  <c r="K2" i="8"/>
  <c r="K11" i="8"/>
  <c r="S70" i="15"/>
  <c r="T69" i="15"/>
  <c r="U69" i="15" s="1"/>
  <c r="S70" i="14"/>
  <c r="T69" i="14"/>
  <c r="U69" i="14" s="1"/>
  <c r="K3" i="8"/>
  <c r="K7" i="8"/>
  <c r="K10" i="8"/>
  <c r="K15" i="8"/>
  <c r="J2" i="8"/>
  <c r="G2" i="8" s="1"/>
  <c r="H2" i="8" s="1"/>
  <c r="AA2" i="8"/>
  <c r="J5" i="8"/>
  <c r="G5" i="8" s="1"/>
  <c r="H5" i="8" s="1"/>
  <c r="I5" i="8" s="1"/>
  <c r="AA5" i="8"/>
  <c r="J6" i="8"/>
  <c r="G6" i="8" s="1"/>
  <c r="H6" i="8" s="1"/>
  <c r="I6" i="8" s="1"/>
  <c r="J13" i="8"/>
  <c r="AA13" i="8"/>
  <c r="AE13" i="8" s="1"/>
  <c r="J14" i="8"/>
  <c r="J20" i="8"/>
  <c r="AA20" i="8"/>
  <c r="J21" i="8"/>
  <c r="G21" i="8" s="1"/>
  <c r="H21" i="8" s="1"/>
  <c r="J27" i="8"/>
  <c r="J39" i="8"/>
  <c r="G39" i="8" s="1"/>
  <c r="H39" i="8" s="1"/>
  <c r="I39" i="8" s="1"/>
  <c r="J41" i="8"/>
  <c r="J42" i="8"/>
  <c r="G42" i="8" s="1"/>
  <c r="H42" i="8" s="1"/>
  <c r="I42" i="8" s="1"/>
  <c r="J45" i="8"/>
  <c r="J48" i="8"/>
  <c r="J58" i="8"/>
  <c r="J61" i="8"/>
  <c r="G61" i="8" s="1"/>
  <c r="H61" i="8" s="1"/>
  <c r="I61" i="8" s="1"/>
  <c r="J71" i="8"/>
  <c r="J74" i="8"/>
  <c r="J78" i="8"/>
  <c r="J88" i="8"/>
  <c r="J91" i="8"/>
  <c r="J92" i="8"/>
  <c r="J95" i="8"/>
  <c r="J105" i="8"/>
  <c r="G105" i="8" s="1"/>
  <c r="H105" i="8" s="1"/>
  <c r="I105" i="8" s="1"/>
  <c r="J108" i="8"/>
  <c r="J118" i="8"/>
  <c r="G118" i="8" s="1"/>
  <c r="H118" i="8" s="1"/>
  <c r="I118" i="8" s="1"/>
  <c r="J121" i="8"/>
  <c r="J131" i="8"/>
  <c r="J134" i="8"/>
  <c r="J137" i="8"/>
  <c r="J148" i="8"/>
  <c r="G148" i="8" s="1"/>
  <c r="H148" i="8" s="1"/>
  <c r="J151" i="8"/>
  <c r="G151" i="8" s="1"/>
  <c r="H151" i="8" s="1"/>
  <c r="I151" i="8" s="1"/>
  <c r="J154" i="8"/>
  <c r="J164" i="8"/>
  <c r="J167" i="8"/>
  <c r="G167" i="8" s="1"/>
  <c r="H167" i="8" s="1"/>
  <c r="I167" i="8" s="1"/>
  <c r="J170" i="8"/>
  <c r="G170" i="8" s="1"/>
  <c r="H170" i="8" s="1"/>
  <c r="I170" i="8" s="1"/>
  <c r="J177" i="8"/>
  <c r="J180" i="8"/>
  <c r="G180" i="8" s="1"/>
  <c r="H180" i="8" s="1"/>
  <c r="I180" i="8" s="1"/>
  <c r="J183" i="8"/>
  <c r="G183" i="8" s="1"/>
  <c r="H183" i="8" s="1"/>
  <c r="I183" i="8" s="1"/>
  <c r="J193" i="8"/>
  <c r="G193" i="8" s="1"/>
  <c r="H193" i="8" s="1"/>
  <c r="J196" i="8"/>
  <c r="J206" i="8"/>
  <c r="G206" i="8" s="1"/>
  <c r="H206" i="8" s="1"/>
  <c r="I206" i="8" s="1"/>
  <c r="J209" i="8"/>
  <c r="G209" i="8" s="1"/>
  <c r="H209" i="8" s="1"/>
  <c r="J212" i="8"/>
  <c r="G212" i="8" s="1"/>
  <c r="H212" i="8" s="1"/>
  <c r="I212" i="8" s="1"/>
  <c r="J222" i="8"/>
  <c r="J225" i="8"/>
  <c r="G225" i="8" s="1"/>
  <c r="H225" i="8" s="1"/>
  <c r="I225" i="8" s="1"/>
  <c r="J228" i="8"/>
  <c r="G228" i="8" s="1"/>
  <c r="H228" i="8" s="1"/>
  <c r="I228" i="8" s="1"/>
  <c r="J238" i="8"/>
  <c r="G238" i="8" s="1"/>
  <c r="H238" i="8" s="1"/>
  <c r="I238" i="8" s="1"/>
  <c r="J241" i="8"/>
  <c r="J244" i="8"/>
  <c r="G244" i="8" s="1"/>
  <c r="H244" i="8" s="1"/>
  <c r="I244" i="8" s="1"/>
  <c r="T43" i="8"/>
  <c r="J254" i="8"/>
  <c r="G254" i="8" s="1"/>
  <c r="H254" i="8" s="1"/>
  <c r="I254" i="8" s="1"/>
  <c r="J257" i="8"/>
  <c r="J260" i="8"/>
  <c r="G260" i="8" s="1"/>
  <c r="H260" i="8" s="1"/>
  <c r="I260" i="8" s="1"/>
  <c r="J270" i="8"/>
  <c r="J273" i="8"/>
  <c r="G273" i="8" s="1"/>
  <c r="H273" i="8" s="1"/>
  <c r="I273" i="8" s="1"/>
  <c r="J276" i="8"/>
  <c r="J286" i="8"/>
  <c r="J289" i="8"/>
  <c r="G289" i="8" s="1"/>
  <c r="H289" i="8" s="1"/>
  <c r="I289" i="8" s="1"/>
  <c r="J292" i="8"/>
  <c r="G292" i="8" s="1"/>
  <c r="H292" i="8" s="1"/>
  <c r="I292" i="8" s="1"/>
  <c r="J301" i="8"/>
  <c r="J311" i="8"/>
  <c r="G311" i="8" s="1"/>
  <c r="H311" i="8" s="1"/>
  <c r="I311" i="8" s="1"/>
  <c r="J323" i="8"/>
  <c r="G323" i="8" s="1"/>
  <c r="H323" i="8" s="1"/>
  <c r="I323" i="8" s="1"/>
  <c r="J333" i="8"/>
  <c r="G333" i="8" s="1"/>
  <c r="H333" i="8" s="1"/>
  <c r="I333" i="8" s="1"/>
  <c r="J349" i="8"/>
  <c r="J363" i="8"/>
  <c r="K413" i="8"/>
  <c r="K363" i="8"/>
  <c r="K342" i="8"/>
  <c r="K299" i="8"/>
  <c r="K174" i="8"/>
  <c r="K107" i="8"/>
  <c r="K36" i="8"/>
  <c r="T24" i="8"/>
  <c r="Z30" i="8" s="1"/>
  <c r="AA30" i="8" s="1"/>
  <c r="AG5" i="8"/>
  <c r="AG13" i="8"/>
  <c r="AE16" i="8"/>
  <c r="AD16" i="8" s="1"/>
  <c r="AG20" i="8"/>
  <c r="J398" i="8"/>
  <c r="J386" i="8"/>
  <c r="G386" i="8" s="1"/>
  <c r="H386" i="8" s="1"/>
  <c r="J355" i="8"/>
  <c r="J345" i="8"/>
  <c r="J337" i="8"/>
  <c r="J329" i="8"/>
  <c r="G329" i="8" s="1"/>
  <c r="H329" i="8" s="1"/>
  <c r="I329" i="8" s="1"/>
  <c r="J317" i="8"/>
  <c r="J295" i="8"/>
  <c r="J291" i="8"/>
  <c r="J287" i="8"/>
  <c r="G287" i="8" s="1"/>
  <c r="H287" i="8" s="1"/>
  <c r="J283" i="8"/>
  <c r="J279" i="8"/>
  <c r="J275" i="8"/>
  <c r="J271" i="8"/>
  <c r="G271" i="8" s="1"/>
  <c r="H271" i="8" s="1"/>
  <c r="J267" i="8"/>
  <c r="J263" i="8"/>
  <c r="J259" i="8"/>
  <c r="J255" i="8"/>
  <c r="G255" i="8" s="1"/>
  <c r="H255" i="8" s="1"/>
  <c r="J251" i="8"/>
  <c r="J247" i="8"/>
  <c r="J243" i="8"/>
  <c r="J239" i="8"/>
  <c r="G239" i="8" s="1"/>
  <c r="H239" i="8" s="1"/>
  <c r="J235" i="8"/>
  <c r="J231" i="8"/>
  <c r="J227" i="8"/>
  <c r="J223" i="8"/>
  <c r="G223" i="8" s="1"/>
  <c r="H223" i="8" s="1"/>
  <c r="J219" i="8"/>
  <c r="J215" i="8"/>
  <c r="J211" i="8"/>
  <c r="J207" i="8"/>
  <c r="G207" i="8" s="1"/>
  <c r="H207" i="8" s="1"/>
  <c r="J203" i="8"/>
  <c r="J199" i="8"/>
  <c r="J195" i="8"/>
  <c r="J194" i="8"/>
  <c r="G194" i="8" s="1"/>
  <c r="H194" i="8" s="1"/>
  <c r="I194" i="8" s="1"/>
  <c r="J190" i="8"/>
  <c r="J186" i="8"/>
  <c r="G186" i="8" s="1"/>
  <c r="H186" i="8" s="1"/>
  <c r="I186" i="8" s="1"/>
  <c r="J182" i="8"/>
  <c r="G182" i="8" s="1"/>
  <c r="H182" i="8" s="1"/>
  <c r="I182" i="8" s="1"/>
  <c r="J178" i="8"/>
  <c r="G178" i="8" s="1"/>
  <c r="H178" i="8" s="1"/>
  <c r="I178" i="8" s="1"/>
  <c r="J173" i="8"/>
  <c r="J169" i="8"/>
  <c r="G169" i="8" s="1"/>
  <c r="H169" i="8" s="1"/>
  <c r="I169" i="8" s="1"/>
  <c r="J165" i="8"/>
  <c r="J161" i="8"/>
  <c r="G161" i="8" s="1"/>
  <c r="H161" i="8" s="1"/>
  <c r="J157" i="8"/>
  <c r="J153" i="8"/>
  <c r="G153" i="8" s="1"/>
  <c r="H153" i="8" s="1"/>
  <c r="I153" i="8" s="1"/>
  <c r="J149" i="8"/>
  <c r="J145" i="8"/>
  <c r="J141" i="8"/>
  <c r="J136" i="8"/>
  <c r="J132" i="8"/>
  <c r="G132" i="8" s="1"/>
  <c r="H132" i="8" s="1"/>
  <c r="J128" i="8"/>
  <c r="J124" i="8"/>
  <c r="J123" i="8"/>
  <c r="J119" i="8"/>
  <c r="J115" i="8"/>
  <c r="J111" i="8"/>
  <c r="J106" i="8"/>
  <c r="J102" i="8"/>
  <c r="G102" i="8" s="1"/>
  <c r="H102" i="8" s="1"/>
  <c r="I102" i="8" s="1"/>
  <c r="J98" i="8"/>
  <c r="G98" i="8" s="1"/>
  <c r="H98" i="8" s="1"/>
  <c r="I98" i="8" s="1"/>
  <c r="J94" i="8"/>
  <c r="J89" i="8"/>
  <c r="G89" i="8" s="1"/>
  <c r="H89" i="8" s="1"/>
  <c r="I89" i="8" s="1"/>
  <c r="J85" i="8"/>
  <c r="G85" i="8" s="1"/>
  <c r="H85" i="8" s="1"/>
  <c r="I85" i="8" s="1"/>
  <c r="J81" i="8"/>
  <c r="J77" i="8"/>
  <c r="J72" i="8"/>
  <c r="J68" i="8"/>
  <c r="G68" i="8" s="1"/>
  <c r="H68" i="8" s="1"/>
  <c r="J64" i="8"/>
  <c r="J60" i="8"/>
  <c r="J59" i="8"/>
  <c r="J55" i="8"/>
  <c r="J51" i="8"/>
  <c r="J47" i="8"/>
  <c r="J35" i="8"/>
  <c r="J34" i="8"/>
  <c r="J33" i="8"/>
  <c r="J32" i="8"/>
  <c r="J31" i="8"/>
  <c r="J38" i="8"/>
  <c r="G38" i="8" s="1"/>
  <c r="H38" i="8" s="1"/>
  <c r="I38" i="8" s="1"/>
  <c r="J40" i="8"/>
  <c r="J44" i="8"/>
  <c r="J54" i="8"/>
  <c r="G54" i="8" s="1"/>
  <c r="H54" i="8" s="1"/>
  <c r="I54" i="8" s="1"/>
  <c r="J57" i="8"/>
  <c r="G57" i="8" s="1"/>
  <c r="H57" i="8" s="1"/>
  <c r="I57" i="8" s="1"/>
  <c r="J67" i="8"/>
  <c r="J70" i="8"/>
  <c r="J73" i="8"/>
  <c r="J84" i="8"/>
  <c r="G84" i="8" s="1"/>
  <c r="H84" i="8" s="1"/>
  <c r="J87" i="8"/>
  <c r="G87" i="8" s="1"/>
  <c r="H87" i="8" s="1"/>
  <c r="J90" i="8"/>
  <c r="J101" i="8"/>
  <c r="J104" i="8"/>
  <c r="J107" i="8"/>
  <c r="G107" i="8" s="1"/>
  <c r="H107" i="8" s="1"/>
  <c r="I107" i="8" s="1"/>
  <c r="J114" i="8"/>
  <c r="J117" i="8"/>
  <c r="J120" i="8"/>
  <c r="J127" i="8"/>
  <c r="G127" i="8" s="1"/>
  <c r="H127" i="8" s="1"/>
  <c r="I127" i="8" s="1"/>
  <c r="J130" i="8"/>
  <c r="J133" i="8"/>
  <c r="J144" i="8"/>
  <c r="J147" i="8"/>
  <c r="J150" i="8"/>
  <c r="J160" i="8"/>
  <c r="J163" i="8"/>
  <c r="J166" i="8"/>
  <c r="J176" i="8"/>
  <c r="J179" i="8"/>
  <c r="J189" i="8"/>
  <c r="J192" i="8"/>
  <c r="G192" i="8" s="1"/>
  <c r="H192" i="8" s="1"/>
  <c r="I192" i="8" s="1"/>
  <c r="J202" i="8"/>
  <c r="J205" i="8"/>
  <c r="J208" i="8"/>
  <c r="G208" i="8" s="1"/>
  <c r="H208" i="8" s="1"/>
  <c r="I208" i="8" s="1"/>
  <c r="J218" i="8"/>
  <c r="J221" i="8"/>
  <c r="J224" i="8"/>
  <c r="J234" i="8"/>
  <c r="J237" i="8"/>
  <c r="G237" i="8" s="1"/>
  <c r="H237" i="8" s="1"/>
  <c r="J240" i="8"/>
  <c r="J250" i="8"/>
  <c r="J253" i="8"/>
  <c r="J256" i="8"/>
  <c r="G256" i="8" s="1"/>
  <c r="H256" i="8" s="1"/>
  <c r="I256" i="8" s="1"/>
  <c r="J266" i="8"/>
  <c r="J269" i="8"/>
  <c r="J272" i="8"/>
  <c r="G272" i="8" s="1"/>
  <c r="H272" i="8" s="1"/>
  <c r="I272" i="8" s="1"/>
  <c r="J282" i="8"/>
  <c r="J285" i="8"/>
  <c r="J288" i="8"/>
  <c r="J305" i="8"/>
  <c r="J313" i="8"/>
  <c r="G313" i="8" s="1"/>
  <c r="H313" i="8" s="1"/>
  <c r="I313" i="8" s="1"/>
  <c r="J327" i="8"/>
  <c r="J339" i="8"/>
  <c r="G339" i="8" s="1"/>
  <c r="H339" i="8" s="1"/>
  <c r="I339" i="8" s="1"/>
  <c r="J353" i="8"/>
  <c r="G353" i="8" s="1"/>
  <c r="H353" i="8" s="1"/>
  <c r="I353" i="8" s="1"/>
  <c r="J365" i="8"/>
  <c r="G365" i="8" s="1"/>
  <c r="H365" i="8" s="1"/>
  <c r="I365" i="8" s="1"/>
  <c r="J370" i="8"/>
  <c r="J9" i="8"/>
  <c r="J11" i="8"/>
  <c r="J25" i="8"/>
  <c r="G25" i="8" s="1"/>
  <c r="H25" i="8" s="1"/>
  <c r="V28" i="8"/>
  <c r="AA29" i="8"/>
  <c r="J37" i="8"/>
  <c r="G37" i="8" s="1"/>
  <c r="H37" i="8" s="1"/>
  <c r="J50" i="8"/>
  <c r="G50" i="8" s="1"/>
  <c r="H50" i="8" s="1"/>
  <c r="I50" i="8" s="1"/>
  <c r="J53" i="8"/>
  <c r="J56" i="8"/>
  <c r="J63" i="8"/>
  <c r="G63" i="8" s="1"/>
  <c r="H63" i="8" s="1"/>
  <c r="I63" i="8" s="1"/>
  <c r="J66" i="8"/>
  <c r="G66" i="8" s="1"/>
  <c r="H66" i="8" s="1"/>
  <c r="I66" i="8" s="1"/>
  <c r="J69" i="8"/>
  <c r="J80" i="8"/>
  <c r="J83" i="8"/>
  <c r="J86" i="8"/>
  <c r="G86" i="8" s="1"/>
  <c r="H86" i="8" s="1"/>
  <c r="I86" i="8" s="1"/>
  <c r="J97" i="8"/>
  <c r="J100" i="8"/>
  <c r="J103" i="8"/>
  <c r="J110" i="8"/>
  <c r="G110" i="8" s="1"/>
  <c r="H110" i="8" s="1"/>
  <c r="I110" i="8" s="1"/>
  <c r="J113" i="8"/>
  <c r="J116" i="8"/>
  <c r="J126" i="8"/>
  <c r="G126" i="8" s="1"/>
  <c r="H126" i="8" s="1"/>
  <c r="I126" i="8" s="1"/>
  <c r="J129" i="8"/>
  <c r="G129" i="8" s="1"/>
  <c r="H129" i="8" s="1"/>
  <c r="I129" i="8" s="1"/>
  <c r="J139" i="8"/>
  <c r="J140" i="8"/>
  <c r="J143" i="8"/>
  <c r="G143" i="8" s="1"/>
  <c r="H143" i="8" s="1"/>
  <c r="I143" i="8" s="1"/>
  <c r="J146" i="8"/>
  <c r="G146" i="8" s="1"/>
  <c r="H146" i="8" s="1"/>
  <c r="I146" i="8" s="1"/>
  <c r="J156" i="8"/>
  <c r="J159" i="8"/>
  <c r="J162" i="8"/>
  <c r="J172" i="8"/>
  <c r="G172" i="8" s="1"/>
  <c r="H172" i="8" s="1"/>
  <c r="I172" i="8" s="1"/>
  <c r="J175" i="8"/>
  <c r="J185" i="8"/>
  <c r="G185" i="8" s="1"/>
  <c r="H185" i="8" s="1"/>
  <c r="I185" i="8" s="1"/>
  <c r="J188" i="8"/>
  <c r="G188" i="8" s="1"/>
  <c r="H188" i="8" s="1"/>
  <c r="I188" i="8" s="1"/>
  <c r="J191" i="8"/>
  <c r="G191" i="8" s="1"/>
  <c r="H191" i="8" s="1"/>
  <c r="J198" i="8"/>
  <c r="J201" i="8"/>
  <c r="G201" i="8" s="1"/>
  <c r="H201" i="8" s="1"/>
  <c r="I201" i="8" s="1"/>
  <c r="J204" i="8"/>
  <c r="J214" i="8"/>
  <c r="G214" i="8" s="1"/>
  <c r="H214" i="8" s="1"/>
  <c r="I214" i="8" s="1"/>
  <c r="J217" i="8"/>
  <c r="J220" i="8"/>
  <c r="J230" i="8"/>
  <c r="G230" i="8" s="1"/>
  <c r="H230" i="8" s="1"/>
  <c r="I230" i="8" s="1"/>
  <c r="J233" i="8"/>
  <c r="G233" i="8" s="1"/>
  <c r="H233" i="8" s="1"/>
  <c r="I233" i="8" s="1"/>
  <c r="J236" i="8"/>
  <c r="J246" i="8"/>
  <c r="G246" i="8" s="1"/>
  <c r="H246" i="8" s="1"/>
  <c r="I246" i="8" s="1"/>
  <c r="J249" i="8"/>
  <c r="G249" i="8" s="1"/>
  <c r="H249" i="8" s="1"/>
  <c r="I249" i="8" s="1"/>
  <c r="J252" i="8"/>
  <c r="G252" i="8" s="1"/>
  <c r="H252" i="8" s="1"/>
  <c r="I252" i="8" s="1"/>
  <c r="J262" i="8"/>
  <c r="J265" i="8"/>
  <c r="G265" i="8" s="1"/>
  <c r="H265" i="8" s="1"/>
  <c r="I265" i="8" s="1"/>
  <c r="J268" i="8"/>
  <c r="J278" i="8"/>
  <c r="G278" i="8" s="1"/>
  <c r="H278" i="8" s="1"/>
  <c r="I278" i="8" s="1"/>
  <c r="J281" i="8"/>
  <c r="J284" i="8"/>
  <c r="J294" i="8"/>
  <c r="G294" i="8" s="1"/>
  <c r="H294" i="8" s="1"/>
  <c r="I294" i="8" s="1"/>
  <c r="J297" i="8"/>
  <c r="G297" i="8" s="1"/>
  <c r="H297" i="8" s="1"/>
  <c r="I297" i="8" s="1"/>
  <c r="J307" i="8"/>
  <c r="J315" i="8"/>
  <c r="J331" i="8"/>
  <c r="G331" i="8" s="1"/>
  <c r="H331" i="8" s="1"/>
  <c r="J343" i="8"/>
  <c r="J359" i="8"/>
  <c r="J369" i="8"/>
  <c r="J394" i="8"/>
  <c r="G394" i="8" s="1"/>
  <c r="H394" i="8" s="1"/>
  <c r="I394" i="8" s="1"/>
  <c r="K30" i="8"/>
  <c r="K38" i="8"/>
  <c r="K43" i="8"/>
  <c r="K47" i="8"/>
  <c r="K79" i="8"/>
  <c r="K111" i="8"/>
  <c r="K143" i="8"/>
  <c r="K178" i="8"/>
  <c r="K393" i="8"/>
  <c r="K403" i="8"/>
  <c r="K63" i="8"/>
  <c r="K95" i="8"/>
  <c r="K127" i="8"/>
  <c r="K158" i="8"/>
  <c r="K198" i="8"/>
  <c r="K319" i="8"/>
  <c r="K322" i="8"/>
  <c r="K351" i="8"/>
  <c r="K354" i="8"/>
  <c r="K377" i="8"/>
  <c r="K389" i="8"/>
  <c r="K417" i="8"/>
  <c r="K40" i="8"/>
  <c r="K51" i="8"/>
  <c r="K67" i="8"/>
  <c r="K83" i="8"/>
  <c r="K99" i="8"/>
  <c r="K115" i="8"/>
  <c r="K131" i="8"/>
  <c r="K147" i="8"/>
  <c r="K162" i="8"/>
  <c r="K182" i="8"/>
  <c r="K206" i="8"/>
  <c r="K374" i="8"/>
  <c r="K55" i="8"/>
  <c r="K71" i="8"/>
  <c r="K87" i="8"/>
  <c r="K103" i="8"/>
  <c r="K119" i="8"/>
  <c r="K135" i="8"/>
  <c r="K151" i="8"/>
  <c r="K166" i="8"/>
  <c r="K190" i="8"/>
  <c r="K303" i="8"/>
  <c r="K306" i="8"/>
  <c r="K315" i="8"/>
  <c r="K326" i="8"/>
  <c r="K335" i="8"/>
  <c r="K338" i="8"/>
  <c r="K347" i="8"/>
  <c r="K358" i="8"/>
  <c r="K367" i="8"/>
  <c r="K373" i="8"/>
  <c r="K391" i="8"/>
  <c r="K399" i="8"/>
  <c r="AG11" i="8"/>
  <c r="AA11" i="8"/>
  <c r="G32" i="8"/>
  <c r="H32" i="8" s="1"/>
  <c r="S35" i="8"/>
  <c r="G133" i="8"/>
  <c r="H133" i="8" s="1"/>
  <c r="I133" i="8" s="1"/>
  <c r="G327" i="8"/>
  <c r="H327" i="8" s="1"/>
  <c r="I327" i="8" s="1"/>
  <c r="AG3" i="8"/>
  <c r="Y3" i="8"/>
  <c r="AE3" i="8" s="1"/>
  <c r="G4" i="8"/>
  <c r="H4" i="8" s="1"/>
  <c r="AE5" i="8"/>
  <c r="AD5" i="8" s="1"/>
  <c r="AE6" i="8"/>
  <c r="AD6" i="8" s="1"/>
  <c r="AB6" i="8" s="1"/>
  <c r="AG6" i="8"/>
  <c r="AE7" i="8"/>
  <c r="AD7" i="8" s="1"/>
  <c r="AB7" i="8" s="1"/>
  <c r="AG9" i="8"/>
  <c r="G10" i="8"/>
  <c r="H10" i="8" s="1"/>
  <c r="I10" i="8" s="1"/>
  <c r="AE18" i="8"/>
  <c r="AD18" i="8" s="1"/>
  <c r="G53" i="8"/>
  <c r="H53" i="8" s="1"/>
  <c r="I53" i="8" s="1"/>
  <c r="G73" i="8"/>
  <c r="H73" i="8" s="1"/>
  <c r="I73" i="8" s="1"/>
  <c r="G121" i="8"/>
  <c r="H121" i="8" s="1"/>
  <c r="I121" i="8" s="1"/>
  <c r="G137" i="8"/>
  <c r="H137" i="8" s="1"/>
  <c r="I137" i="8" s="1"/>
  <c r="G190" i="8"/>
  <c r="H190" i="8" s="1"/>
  <c r="I190" i="8" s="1"/>
  <c r="AE2" i="8"/>
  <c r="G438" i="8"/>
  <c r="H438" i="8" s="1"/>
  <c r="I438" i="8" s="1"/>
  <c r="G427" i="8"/>
  <c r="H427" i="8" s="1"/>
  <c r="I427" i="8" s="1"/>
  <c r="G402" i="8"/>
  <c r="H402" i="8" s="1"/>
  <c r="I402" i="8" s="1"/>
  <c r="G398" i="8"/>
  <c r="H398" i="8" s="1"/>
  <c r="I398" i="8" s="1"/>
  <c r="G382" i="8"/>
  <c r="H382" i="8" s="1"/>
  <c r="I382" i="8" s="1"/>
  <c r="G370" i="8"/>
  <c r="H370" i="8" s="1"/>
  <c r="I370" i="8" s="1"/>
  <c r="G295" i="8"/>
  <c r="H295" i="8" s="1"/>
  <c r="G293" i="8"/>
  <c r="H293" i="8" s="1"/>
  <c r="I293" i="8" s="1"/>
  <c r="G291" i="8"/>
  <c r="H291" i="8" s="1"/>
  <c r="G285" i="8"/>
  <c r="H285" i="8" s="1"/>
  <c r="I285" i="8" s="1"/>
  <c r="G283" i="8"/>
  <c r="H283" i="8" s="1"/>
  <c r="G281" i="8"/>
  <c r="H281" i="8" s="1"/>
  <c r="I281" i="8" s="1"/>
  <c r="G279" i="8"/>
  <c r="H279" i="8" s="1"/>
  <c r="G277" i="8"/>
  <c r="H277" i="8" s="1"/>
  <c r="I277" i="8" s="1"/>
  <c r="G275" i="8"/>
  <c r="H275" i="8" s="1"/>
  <c r="G269" i="8"/>
  <c r="H269" i="8" s="1"/>
  <c r="I269" i="8" s="1"/>
  <c r="G267" i="8"/>
  <c r="H267" i="8" s="1"/>
  <c r="G263" i="8"/>
  <c r="H263" i="8" s="1"/>
  <c r="G261" i="8"/>
  <c r="H261" i="8" s="1"/>
  <c r="I261" i="8" s="1"/>
  <c r="G259" i="8"/>
  <c r="H259" i="8" s="1"/>
  <c r="G257" i="8"/>
  <c r="H257" i="8" s="1"/>
  <c r="I257" i="8" s="1"/>
  <c r="G253" i="8"/>
  <c r="H253" i="8" s="1"/>
  <c r="I253" i="8" s="1"/>
  <c r="G251" i="8"/>
  <c r="H251" i="8" s="1"/>
  <c r="G247" i="8"/>
  <c r="H247" i="8" s="1"/>
  <c r="G245" i="8"/>
  <c r="H245" i="8" s="1"/>
  <c r="I245" i="8" s="1"/>
  <c r="G243" i="8"/>
  <c r="H243" i="8" s="1"/>
  <c r="G241" i="8"/>
  <c r="H241" i="8" s="1"/>
  <c r="I241" i="8" s="1"/>
  <c r="G235" i="8"/>
  <c r="H235" i="8" s="1"/>
  <c r="G231" i="8"/>
  <c r="H231" i="8" s="1"/>
  <c r="G229" i="8"/>
  <c r="H229" i="8" s="1"/>
  <c r="I229" i="8" s="1"/>
  <c r="G227" i="8"/>
  <c r="H227" i="8" s="1"/>
  <c r="G221" i="8"/>
  <c r="H221" i="8" s="1"/>
  <c r="I221" i="8" s="1"/>
  <c r="G219" i="8"/>
  <c r="H219" i="8" s="1"/>
  <c r="G217" i="8"/>
  <c r="H217" i="8" s="1"/>
  <c r="I217" i="8" s="1"/>
  <c r="G215" i="8"/>
  <c r="H215" i="8" s="1"/>
  <c r="G213" i="8"/>
  <c r="H213" i="8" s="1"/>
  <c r="I213" i="8" s="1"/>
  <c r="G211" i="8"/>
  <c r="H211" i="8" s="1"/>
  <c r="G205" i="8"/>
  <c r="H205" i="8" s="1"/>
  <c r="I205" i="8" s="1"/>
  <c r="G203" i="8"/>
  <c r="H203" i="8" s="1"/>
  <c r="G199" i="8"/>
  <c r="H199" i="8" s="1"/>
  <c r="I199" i="8" s="1"/>
  <c r="G197" i="8"/>
  <c r="H197" i="8" s="1"/>
  <c r="G195" i="8"/>
  <c r="H195" i="8" s="1"/>
  <c r="I195" i="8" s="1"/>
  <c r="G189" i="8"/>
  <c r="H189" i="8" s="1"/>
  <c r="I189" i="8" s="1"/>
  <c r="G187" i="8"/>
  <c r="H187" i="8" s="1"/>
  <c r="G181" i="8"/>
  <c r="H181" i="8" s="1"/>
  <c r="G179" i="8"/>
  <c r="H179" i="8" s="1"/>
  <c r="I179" i="8" s="1"/>
  <c r="G177" i="8"/>
  <c r="H177" i="8" s="1"/>
  <c r="G175" i="8"/>
  <c r="H175" i="8" s="1"/>
  <c r="G173" i="8"/>
  <c r="H173" i="8" s="1"/>
  <c r="I173" i="8" s="1"/>
  <c r="G171" i="8"/>
  <c r="H171" i="8" s="1"/>
  <c r="G165" i="8"/>
  <c r="H165" i="8" s="1"/>
  <c r="G163" i="8"/>
  <c r="H163" i="8" s="1"/>
  <c r="I163" i="8" s="1"/>
  <c r="G159" i="8"/>
  <c r="H159" i="8" s="1"/>
  <c r="G157" i="8"/>
  <c r="H157" i="8" s="1"/>
  <c r="I157" i="8" s="1"/>
  <c r="G391" i="8"/>
  <c r="H391" i="8" s="1"/>
  <c r="I391" i="8" s="1"/>
  <c r="G363" i="8"/>
  <c r="H363" i="8" s="1"/>
  <c r="I363" i="8" s="1"/>
  <c r="G349" i="8"/>
  <c r="H349" i="8" s="1"/>
  <c r="I349" i="8" s="1"/>
  <c r="G347" i="8"/>
  <c r="H347" i="8" s="1"/>
  <c r="I347" i="8" s="1"/>
  <c r="G317" i="8"/>
  <c r="H317" i="8" s="1"/>
  <c r="I317" i="8" s="1"/>
  <c r="G315" i="8"/>
  <c r="H315" i="8" s="1"/>
  <c r="I315" i="8" s="1"/>
  <c r="G301" i="8"/>
  <c r="H301" i="8" s="1"/>
  <c r="I301" i="8" s="1"/>
  <c r="G299" i="8"/>
  <c r="H299" i="8" s="1"/>
  <c r="I299" i="8" s="1"/>
  <c r="G154" i="8"/>
  <c r="H154" i="8" s="1"/>
  <c r="I154" i="8" s="1"/>
  <c r="G152" i="8"/>
  <c r="H152" i="8" s="1"/>
  <c r="G150" i="8"/>
  <c r="H150" i="8" s="1"/>
  <c r="I150" i="8" s="1"/>
  <c r="G144" i="8"/>
  <c r="H144" i="8" s="1"/>
  <c r="G142" i="8"/>
  <c r="H142" i="8" s="1"/>
  <c r="I142" i="8" s="1"/>
  <c r="G140" i="8"/>
  <c r="H140" i="8" s="1"/>
  <c r="G138" i="8"/>
  <c r="H138" i="8" s="1"/>
  <c r="I138" i="8" s="1"/>
  <c r="G136" i="8"/>
  <c r="H136" i="8" s="1"/>
  <c r="G134" i="8"/>
  <c r="H134" i="8" s="1"/>
  <c r="I134" i="8" s="1"/>
  <c r="G130" i="8"/>
  <c r="H130" i="8" s="1"/>
  <c r="I130" i="8" s="1"/>
  <c r="G128" i="8"/>
  <c r="H128" i="8" s="1"/>
  <c r="G124" i="8"/>
  <c r="H124" i="8" s="1"/>
  <c r="G122" i="8"/>
  <c r="H122" i="8" s="1"/>
  <c r="I122" i="8" s="1"/>
  <c r="G120" i="8"/>
  <c r="H120" i="8" s="1"/>
  <c r="G116" i="8"/>
  <c r="H116" i="8" s="1"/>
  <c r="G114" i="8"/>
  <c r="H114" i="8" s="1"/>
  <c r="I114" i="8" s="1"/>
  <c r="G112" i="8"/>
  <c r="H112" i="8" s="1"/>
  <c r="G108" i="8"/>
  <c r="H108" i="8" s="1"/>
  <c r="G106" i="8"/>
  <c r="H106" i="8" s="1"/>
  <c r="I106" i="8" s="1"/>
  <c r="G104" i="8"/>
  <c r="H104" i="8" s="1"/>
  <c r="G100" i="8"/>
  <c r="H100" i="8" s="1"/>
  <c r="G96" i="8"/>
  <c r="H96" i="8" s="1"/>
  <c r="G94" i="8"/>
  <c r="H94" i="8" s="1"/>
  <c r="I94" i="8" s="1"/>
  <c r="G92" i="8"/>
  <c r="H92" i="8" s="1"/>
  <c r="G90" i="8"/>
  <c r="H90" i="8" s="1"/>
  <c r="I90" i="8" s="1"/>
  <c r="G88" i="8"/>
  <c r="H88" i="8" s="1"/>
  <c r="G82" i="8"/>
  <c r="H82" i="8" s="1"/>
  <c r="I82" i="8" s="1"/>
  <c r="G80" i="8"/>
  <c r="H80" i="8" s="1"/>
  <c r="G78" i="8"/>
  <c r="H78" i="8" s="1"/>
  <c r="I78" i="8" s="1"/>
  <c r="G76" i="8"/>
  <c r="H76" i="8" s="1"/>
  <c r="G74" i="8"/>
  <c r="H74" i="8" s="1"/>
  <c r="I74" i="8" s="1"/>
  <c r="G72" i="8"/>
  <c r="H72" i="8" s="1"/>
  <c r="G70" i="8"/>
  <c r="H70" i="8" s="1"/>
  <c r="I70" i="8" s="1"/>
  <c r="G64" i="8"/>
  <c r="H64" i="8" s="1"/>
  <c r="G62" i="8"/>
  <c r="H62" i="8" s="1"/>
  <c r="I62" i="8" s="1"/>
  <c r="G60" i="8"/>
  <c r="H60" i="8" s="1"/>
  <c r="G58" i="8"/>
  <c r="H58" i="8" s="1"/>
  <c r="I58" i="8" s="1"/>
  <c r="G56" i="8"/>
  <c r="H56" i="8" s="1"/>
  <c r="G52" i="8"/>
  <c r="H52" i="8" s="1"/>
  <c r="G48" i="8"/>
  <c r="H48" i="8" s="1"/>
  <c r="G46" i="8"/>
  <c r="H46" i="8" s="1"/>
  <c r="I46" i="8" s="1"/>
  <c r="G44" i="8"/>
  <c r="H44" i="8" s="1"/>
  <c r="G41" i="8"/>
  <c r="H41" i="8" s="1"/>
  <c r="G35" i="8"/>
  <c r="H35" i="8" s="1"/>
  <c r="G27" i="8"/>
  <c r="H27" i="8" s="1"/>
  <c r="I27" i="8" s="1"/>
  <c r="G17" i="8"/>
  <c r="H17" i="8" s="1"/>
  <c r="I17" i="8" s="1"/>
  <c r="G14" i="8"/>
  <c r="H14" i="8" s="1"/>
  <c r="G369" i="8"/>
  <c r="H369" i="8" s="1"/>
  <c r="I369" i="8" s="1"/>
  <c r="G337" i="8"/>
  <c r="H337" i="8" s="1"/>
  <c r="I337" i="8" s="1"/>
  <c r="G332" i="8"/>
  <c r="H332" i="8" s="1"/>
  <c r="I332" i="8" s="1"/>
  <c r="G321" i="8"/>
  <c r="H321" i="8" s="1"/>
  <c r="I321" i="8" s="1"/>
  <c r="G316" i="8"/>
  <c r="H316" i="8" s="1"/>
  <c r="I316" i="8" s="1"/>
  <c r="G305" i="8"/>
  <c r="H305" i="8" s="1"/>
  <c r="I305" i="8" s="1"/>
  <c r="G303" i="8"/>
  <c r="H303" i="8" s="1"/>
  <c r="I303" i="8" s="1"/>
  <c r="G290" i="8"/>
  <c r="H290" i="8" s="1"/>
  <c r="I290" i="8" s="1"/>
  <c r="G286" i="8"/>
  <c r="H286" i="8" s="1"/>
  <c r="I286" i="8" s="1"/>
  <c r="G282" i="8"/>
  <c r="H282" i="8" s="1"/>
  <c r="I282" i="8" s="1"/>
  <c r="G274" i="8"/>
  <c r="H274" i="8" s="1"/>
  <c r="I274" i="8" s="1"/>
  <c r="G270" i="8"/>
  <c r="H270" i="8" s="1"/>
  <c r="I270" i="8" s="1"/>
  <c r="G266" i="8"/>
  <c r="H266" i="8" s="1"/>
  <c r="I266" i="8" s="1"/>
  <c r="G262" i="8"/>
  <c r="H262" i="8" s="1"/>
  <c r="I262" i="8" s="1"/>
  <c r="G258" i="8"/>
  <c r="H258" i="8" s="1"/>
  <c r="I258" i="8" s="1"/>
  <c r="G250" i="8"/>
  <c r="H250" i="8" s="1"/>
  <c r="I250" i="8" s="1"/>
  <c r="G242" i="8"/>
  <c r="H242" i="8" s="1"/>
  <c r="I242" i="8" s="1"/>
  <c r="G234" i="8"/>
  <c r="H234" i="8" s="1"/>
  <c r="I234" i="8" s="1"/>
  <c r="G226" i="8"/>
  <c r="H226" i="8" s="1"/>
  <c r="I226" i="8" s="1"/>
  <c r="G222" i="8"/>
  <c r="H222" i="8" s="1"/>
  <c r="I222" i="8" s="1"/>
  <c r="G218" i="8"/>
  <c r="H218" i="8" s="1"/>
  <c r="I218" i="8" s="1"/>
  <c r="G210" i="8"/>
  <c r="H210" i="8" s="1"/>
  <c r="I210" i="8" s="1"/>
  <c r="G340" i="8"/>
  <c r="H340" i="8" s="1"/>
  <c r="I340" i="8" s="1"/>
  <c r="G296" i="8"/>
  <c r="H296" i="8" s="1"/>
  <c r="I296" i="8" s="1"/>
  <c r="G288" i="8"/>
  <c r="H288" i="8" s="1"/>
  <c r="I288" i="8" s="1"/>
  <c r="G284" i="8"/>
  <c r="H284" i="8" s="1"/>
  <c r="I284" i="8" s="1"/>
  <c r="G280" i="8"/>
  <c r="H280" i="8" s="1"/>
  <c r="I280" i="8" s="1"/>
  <c r="G276" i="8"/>
  <c r="H276" i="8" s="1"/>
  <c r="I276" i="8" s="1"/>
  <c r="G268" i="8"/>
  <c r="H268" i="8" s="1"/>
  <c r="I268" i="8" s="1"/>
  <c r="G264" i="8"/>
  <c r="H264" i="8" s="1"/>
  <c r="I264" i="8" s="1"/>
  <c r="G248" i="8"/>
  <c r="H248" i="8" s="1"/>
  <c r="I248" i="8" s="1"/>
  <c r="G240" i="8"/>
  <c r="H240" i="8" s="1"/>
  <c r="I240" i="8" s="1"/>
  <c r="G236" i="8"/>
  <c r="H236" i="8" s="1"/>
  <c r="I236" i="8" s="1"/>
  <c r="G232" i="8"/>
  <c r="H232" i="8" s="1"/>
  <c r="I232" i="8" s="1"/>
  <c r="G224" i="8"/>
  <c r="H224" i="8" s="1"/>
  <c r="I224" i="8" s="1"/>
  <c r="G220" i="8"/>
  <c r="H220" i="8" s="1"/>
  <c r="I220" i="8" s="1"/>
  <c r="G216" i="8"/>
  <c r="H216" i="8" s="1"/>
  <c r="I216" i="8" s="1"/>
  <c r="G200" i="8"/>
  <c r="H200" i="8" s="1"/>
  <c r="I200" i="8" s="1"/>
  <c r="G184" i="8"/>
  <c r="H184" i="8" s="1"/>
  <c r="I184" i="8" s="1"/>
  <c r="G168" i="8"/>
  <c r="H168" i="8" s="1"/>
  <c r="I168" i="8" s="1"/>
  <c r="G162" i="8"/>
  <c r="H162" i="8" s="1"/>
  <c r="I162" i="8" s="1"/>
  <c r="G40" i="8"/>
  <c r="H40" i="8" s="1"/>
  <c r="I40" i="8" s="1"/>
  <c r="G36" i="8"/>
  <c r="H36" i="8" s="1"/>
  <c r="I36" i="8" s="1"/>
  <c r="G31" i="8"/>
  <c r="H31" i="8" s="1"/>
  <c r="G26" i="8"/>
  <c r="H26" i="8" s="1"/>
  <c r="I26" i="8" s="1"/>
  <c r="G24" i="8"/>
  <c r="H24" i="8" s="1"/>
  <c r="G18" i="8"/>
  <c r="H18" i="8" s="1"/>
  <c r="G15" i="8"/>
  <c r="H15" i="8" s="1"/>
  <c r="I15" i="8" s="1"/>
  <c r="G13" i="8"/>
  <c r="H13" i="8" s="1"/>
  <c r="G7" i="8"/>
  <c r="H7" i="8" s="1"/>
  <c r="G383" i="8"/>
  <c r="H383" i="8" s="1"/>
  <c r="I383" i="8" s="1"/>
  <c r="G361" i="8"/>
  <c r="H361" i="8" s="1"/>
  <c r="I361" i="8" s="1"/>
  <c r="G345" i="8"/>
  <c r="H345" i="8" s="1"/>
  <c r="I345" i="8" s="1"/>
  <c r="G204" i="8"/>
  <c r="H204" i="8" s="1"/>
  <c r="I204" i="8" s="1"/>
  <c r="G198" i="8"/>
  <c r="H198" i="8" s="1"/>
  <c r="I198" i="8" s="1"/>
  <c r="G166" i="8"/>
  <c r="H166" i="8" s="1"/>
  <c r="I166" i="8" s="1"/>
  <c r="G156" i="8"/>
  <c r="H156" i="8" s="1"/>
  <c r="I156" i="8" s="1"/>
  <c r="G155" i="8"/>
  <c r="H155" i="8" s="1"/>
  <c r="I155" i="8" s="1"/>
  <c r="G147" i="8"/>
  <c r="H147" i="8" s="1"/>
  <c r="I147" i="8" s="1"/>
  <c r="G139" i="8"/>
  <c r="H139" i="8" s="1"/>
  <c r="I139" i="8" s="1"/>
  <c r="G135" i="8"/>
  <c r="H135" i="8" s="1"/>
  <c r="I135" i="8" s="1"/>
  <c r="G131" i="8"/>
  <c r="H131" i="8" s="1"/>
  <c r="I131" i="8" s="1"/>
  <c r="G123" i="8"/>
  <c r="H123" i="8" s="1"/>
  <c r="I123" i="8" s="1"/>
  <c r="G119" i="8"/>
  <c r="H119" i="8" s="1"/>
  <c r="I119" i="8" s="1"/>
  <c r="G115" i="8"/>
  <c r="H115" i="8" s="1"/>
  <c r="I115" i="8" s="1"/>
  <c r="G111" i="8"/>
  <c r="H111" i="8" s="1"/>
  <c r="I111" i="8" s="1"/>
  <c r="G103" i="8"/>
  <c r="H103" i="8" s="1"/>
  <c r="I103" i="8" s="1"/>
  <c r="G99" i="8"/>
  <c r="H99" i="8" s="1"/>
  <c r="I99" i="8" s="1"/>
  <c r="G95" i="8"/>
  <c r="H95" i="8" s="1"/>
  <c r="I95" i="8" s="1"/>
  <c r="G91" i="8"/>
  <c r="H91" i="8" s="1"/>
  <c r="I91" i="8" s="1"/>
  <c r="G83" i="8"/>
  <c r="H83" i="8" s="1"/>
  <c r="I83" i="8" s="1"/>
  <c r="G79" i="8"/>
  <c r="H79" i="8" s="1"/>
  <c r="I79" i="8" s="1"/>
  <c r="G75" i="8"/>
  <c r="H75" i="8" s="1"/>
  <c r="I75" i="8" s="1"/>
  <c r="G71" i="8"/>
  <c r="H71" i="8" s="1"/>
  <c r="I71" i="8" s="1"/>
  <c r="G67" i="8"/>
  <c r="H67" i="8" s="1"/>
  <c r="I67" i="8" s="1"/>
  <c r="G59" i="8"/>
  <c r="H59" i="8" s="1"/>
  <c r="I59" i="8" s="1"/>
  <c r="G55" i="8"/>
  <c r="H55" i="8" s="1"/>
  <c r="I55" i="8" s="1"/>
  <c r="G51" i="8"/>
  <c r="H51" i="8" s="1"/>
  <c r="I51" i="8" s="1"/>
  <c r="G47" i="8"/>
  <c r="H47" i="8" s="1"/>
  <c r="I47" i="8" s="1"/>
  <c r="G43" i="8"/>
  <c r="H43" i="8" s="1"/>
  <c r="I43" i="8" s="1"/>
  <c r="T35" i="8"/>
  <c r="G33" i="8"/>
  <c r="H33" i="8" s="1"/>
  <c r="S24" i="8"/>
  <c r="G23" i="8"/>
  <c r="H23" i="8" s="1"/>
  <c r="G12" i="8"/>
  <c r="H12" i="8" s="1"/>
  <c r="I12" i="8" s="1"/>
  <c r="G355" i="8"/>
  <c r="H355" i="8" s="1"/>
  <c r="I355" i="8" s="1"/>
  <c r="G307" i="8"/>
  <c r="H307" i="8" s="1"/>
  <c r="I307" i="8" s="1"/>
  <c r="G343" i="8"/>
  <c r="H343" i="8" s="1"/>
  <c r="I343" i="8" s="1"/>
  <c r="G202" i="8"/>
  <c r="H202" i="8" s="1"/>
  <c r="I202" i="8" s="1"/>
  <c r="G176" i="8"/>
  <c r="H176" i="8" s="1"/>
  <c r="I176" i="8" s="1"/>
  <c r="G164" i="8"/>
  <c r="H164" i="8" s="1"/>
  <c r="I164" i="8" s="1"/>
  <c r="G196" i="8"/>
  <c r="H196" i="8" s="1"/>
  <c r="I196" i="8" s="1"/>
  <c r="G174" i="8"/>
  <c r="H174" i="8" s="1"/>
  <c r="I174" i="8" s="1"/>
  <c r="G16" i="8"/>
  <c r="H16" i="8" s="1"/>
  <c r="I16" i="8" s="1"/>
  <c r="AA17" i="8"/>
  <c r="AG17" i="8"/>
  <c r="AG19" i="8"/>
  <c r="Y19" i="8"/>
  <c r="G29" i="8"/>
  <c r="H29" i="8" s="1"/>
  <c r="I29" i="8" s="1"/>
  <c r="G69" i="8"/>
  <c r="H69" i="8" s="1"/>
  <c r="I69" i="8" s="1"/>
  <c r="G101" i="8"/>
  <c r="H101" i="8" s="1"/>
  <c r="I101" i="8" s="1"/>
  <c r="G117" i="8"/>
  <c r="H117" i="8" s="1"/>
  <c r="I117" i="8" s="1"/>
  <c r="G149" i="8"/>
  <c r="H149" i="8" s="1"/>
  <c r="I149" i="8" s="1"/>
  <c r="AD2" i="8"/>
  <c r="AB2" i="8" s="1"/>
  <c r="G3" i="8"/>
  <c r="H3" i="8" s="1"/>
  <c r="I3" i="8" s="1"/>
  <c r="AG8" i="8"/>
  <c r="Y8" i="8"/>
  <c r="G9" i="8"/>
  <c r="H9" i="8" s="1"/>
  <c r="G19" i="8"/>
  <c r="H19" i="8" s="1"/>
  <c r="I19" i="8" s="1"/>
  <c r="AE20" i="8"/>
  <c r="AD20" i="8" s="1"/>
  <c r="AB20" i="8" s="1"/>
  <c r="G34" i="8"/>
  <c r="H34" i="8" s="1"/>
  <c r="I34" i="8" s="1"/>
  <c r="G77" i="8"/>
  <c r="H77" i="8" s="1"/>
  <c r="I77" i="8" s="1"/>
  <c r="G93" i="8"/>
  <c r="H93" i="8" s="1"/>
  <c r="I93" i="8" s="1"/>
  <c r="G109" i="8"/>
  <c r="H109" i="8" s="1"/>
  <c r="I109" i="8" s="1"/>
  <c r="G125" i="8"/>
  <c r="H125" i="8" s="1"/>
  <c r="I125" i="8" s="1"/>
  <c r="G141" i="8"/>
  <c r="H141" i="8" s="1"/>
  <c r="I141" i="8" s="1"/>
  <c r="G160" i="8"/>
  <c r="H160" i="8" s="1"/>
  <c r="I160" i="8" s="1"/>
  <c r="G8" i="8"/>
  <c r="H8" i="8" s="1"/>
  <c r="I8" i="8" s="1"/>
  <c r="AA8" i="8"/>
  <c r="AA9" i="8"/>
  <c r="G11" i="8"/>
  <c r="H11" i="8" s="1"/>
  <c r="I11" i="8" s="1"/>
  <c r="Y11" i="8"/>
  <c r="Y17" i="8"/>
  <c r="G20" i="8"/>
  <c r="H20" i="8" s="1"/>
  <c r="G22" i="8"/>
  <c r="H22" i="8" s="1"/>
  <c r="G28" i="8"/>
  <c r="H28" i="8" s="1"/>
  <c r="I28" i="8" s="1"/>
  <c r="G30" i="8"/>
  <c r="H30" i="8" s="1"/>
  <c r="G45" i="8"/>
  <c r="H45" i="8" s="1"/>
  <c r="I45" i="8" s="1"/>
  <c r="G49" i="8"/>
  <c r="H49" i="8" s="1"/>
  <c r="I49" i="8" s="1"/>
  <c r="G65" i="8"/>
  <c r="H65" i="8" s="1"/>
  <c r="I65" i="8" s="1"/>
  <c r="G81" i="8"/>
  <c r="H81" i="8" s="1"/>
  <c r="I81" i="8" s="1"/>
  <c r="G97" i="8"/>
  <c r="H97" i="8" s="1"/>
  <c r="I97" i="8" s="1"/>
  <c r="G113" i="8"/>
  <c r="H113" i="8" s="1"/>
  <c r="I113" i="8" s="1"/>
  <c r="G145" i="8"/>
  <c r="H145" i="8" s="1"/>
  <c r="I145" i="8" s="1"/>
  <c r="G158" i="8"/>
  <c r="H158" i="8" s="1"/>
  <c r="I158" i="8" s="1"/>
  <c r="G359" i="8"/>
  <c r="H359" i="8" s="1"/>
  <c r="I359" i="8" s="1"/>
  <c r="AG12" i="8"/>
  <c r="Y12" i="8"/>
  <c r="AE21" i="8"/>
  <c r="AD21" i="8" s="1"/>
  <c r="AB21" i="8" s="1"/>
  <c r="T28" i="8"/>
  <c r="Z25" i="8" s="1"/>
  <c r="AA25" i="8" s="1"/>
  <c r="AG4" i="8"/>
  <c r="Y4" i="8"/>
  <c r="AE10" i="8"/>
  <c r="AD10" i="8" s="1"/>
  <c r="AA12" i="8"/>
  <c r="AA14" i="8"/>
  <c r="AG15" i="8"/>
  <c r="Y15" i="8"/>
  <c r="AE15" i="8" s="1"/>
  <c r="AG21" i="8"/>
  <c r="K440" i="8"/>
  <c r="K438" i="8"/>
  <c r="K436" i="8"/>
  <c r="K434" i="8"/>
  <c r="K432" i="8"/>
  <c r="K430" i="8"/>
  <c r="K428" i="8"/>
  <c r="K426" i="8"/>
  <c r="K424" i="8"/>
  <c r="K422" i="8"/>
  <c r="K420" i="8"/>
  <c r="K418" i="8"/>
  <c r="K416" i="8"/>
  <c r="K414" i="8"/>
  <c r="K411" i="8"/>
  <c r="K409" i="8"/>
  <c r="K407" i="8"/>
  <c r="K405" i="8"/>
  <c r="K439" i="8"/>
  <c r="K437" i="8"/>
  <c r="K427" i="8"/>
  <c r="K421" i="8"/>
  <c r="K433" i="8"/>
  <c r="K429" i="8"/>
  <c r="K419" i="8"/>
  <c r="K415" i="8"/>
  <c r="K412" i="8"/>
  <c r="K425" i="8"/>
  <c r="K408" i="8"/>
  <c r="K401" i="8"/>
  <c r="K400" i="8"/>
  <c r="K395" i="8"/>
  <c r="K394" i="8"/>
  <c r="K385" i="8"/>
  <c r="K384" i="8"/>
  <c r="K379" i="8"/>
  <c r="K378" i="8"/>
  <c r="K369" i="8"/>
  <c r="K368" i="8"/>
  <c r="K365" i="8"/>
  <c r="K364" i="8"/>
  <c r="K361" i="8"/>
  <c r="K360" i="8"/>
  <c r="K357" i="8"/>
  <c r="K356" i="8"/>
  <c r="K353" i="8"/>
  <c r="K352" i="8"/>
  <c r="K349" i="8"/>
  <c r="K348" i="8"/>
  <c r="K345" i="8"/>
  <c r="K344" i="8"/>
  <c r="K341" i="8"/>
  <c r="K340" i="8"/>
  <c r="K337" i="8"/>
  <c r="K336" i="8"/>
  <c r="K333" i="8"/>
  <c r="K332" i="8"/>
  <c r="K329" i="8"/>
  <c r="K328" i="8"/>
  <c r="K325" i="8"/>
  <c r="K324" i="8"/>
  <c r="K321" i="8"/>
  <c r="K320" i="8"/>
  <c r="K317" i="8"/>
  <c r="K316" i="8"/>
  <c r="K313" i="8"/>
  <c r="K312" i="8"/>
  <c r="K309" i="8"/>
  <c r="K308" i="8"/>
  <c r="K305" i="8"/>
  <c r="K304" i="8"/>
  <c r="K301" i="8"/>
  <c r="K300" i="8"/>
  <c r="K297" i="8"/>
  <c r="K295" i="8"/>
  <c r="K293" i="8"/>
  <c r="K291" i="8"/>
  <c r="K289" i="8"/>
  <c r="K287" i="8"/>
  <c r="K285" i="8"/>
  <c r="K283" i="8"/>
  <c r="K281" i="8"/>
  <c r="K279" i="8"/>
  <c r="K277" i="8"/>
  <c r="K275" i="8"/>
  <c r="K273" i="8"/>
  <c r="K271" i="8"/>
  <c r="K269" i="8"/>
  <c r="K267" i="8"/>
  <c r="K265" i="8"/>
  <c r="K263" i="8"/>
  <c r="K261" i="8"/>
  <c r="K259" i="8"/>
  <c r="K257" i="8"/>
  <c r="K255" i="8"/>
  <c r="K253" i="8"/>
  <c r="K251" i="8"/>
  <c r="K249" i="8"/>
  <c r="K247" i="8"/>
  <c r="K245" i="8"/>
  <c r="K243" i="8"/>
  <c r="K241" i="8"/>
  <c r="K239" i="8"/>
  <c r="K237" i="8"/>
  <c r="K235" i="8"/>
  <c r="K233" i="8"/>
  <c r="K231" i="8"/>
  <c r="K229" i="8"/>
  <c r="K227" i="8"/>
  <c r="K225" i="8"/>
  <c r="K223" i="8"/>
  <c r="K221" i="8"/>
  <c r="K219" i="8"/>
  <c r="K217" i="8"/>
  <c r="K215" i="8"/>
  <c r="K213" i="8"/>
  <c r="K211" i="8"/>
  <c r="K209" i="8"/>
  <c r="K207" i="8"/>
  <c r="K205" i="8"/>
  <c r="K203" i="8"/>
  <c r="K201" i="8"/>
  <c r="K199" i="8"/>
  <c r="K197" i="8"/>
  <c r="K195" i="8"/>
  <c r="K193" i="8"/>
  <c r="K191" i="8"/>
  <c r="K189" i="8"/>
  <c r="K187" i="8"/>
  <c r="K185" i="8"/>
  <c r="K183" i="8"/>
  <c r="K181" i="8"/>
  <c r="K179" i="8"/>
  <c r="K177" i="8"/>
  <c r="K175" i="8"/>
  <c r="K173" i="8"/>
  <c r="K171" i="8"/>
  <c r="K169" i="8"/>
  <c r="K167" i="8"/>
  <c r="K165" i="8"/>
  <c r="K163" i="8"/>
  <c r="K161" i="8"/>
  <c r="K159" i="8"/>
  <c r="K157" i="8"/>
  <c r="K155" i="8"/>
  <c r="K402" i="8"/>
  <c r="K396" i="8"/>
  <c r="K392" i="8"/>
  <c r="K388" i="8"/>
  <c r="K383" i="8"/>
  <c r="K375" i="8"/>
  <c r="K371" i="8"/>
  <c r="K362" i="8"/>
  <c r="K355" i="8"/>
  <c r="K346" i="8"/>
  <c r="K339" i="8"/>
  <c r="K330" i="8"/>
  <c r="K323" i="8"/>
  <c r="K314" i="8"/>
  <c r="K307" i="8"/>
  <c r="K298" i="8"/>
  <c r="K296" i="8"/>
  <c r="K292" i="8"/>
  <c r="K288" i="8"/>
  <c r="K284" i="8"/>
  <c r="K280" i="8"/>
  <c r="K276" i="8"/>
  <c r="K272" i="8"/>
  <c r="K268" i="8"/>
  <c r="K264" i="8"/>
  <c r="K260" i="8"/>
  <c r="K256" i="8"/>
  <c r="K252" i="8"/>
  <c r="K248" i="8"/>
  <c r="K244" i="8"/>
  <c r="K240" i="8"/>
  <c r="K236" i="8"/>
  <c r="K232" i="8"/>
  <c r="K228" i="8"/>
  <c r="K224" i="8"/>
  <c r="K220" i="8"/>
  <c r="K216" i="8"/>
  <c r="K212" i="8"/>
  <c r="K208" i="8"/>
  <c r="K204" i="8"/>
  <c r="K200" i="8"/>
  <c r="K196" i="8"/>
  <c r="K192" i="8"/>
  <c r="K188" i="8"/>
  <c r="K184" i="8"/>
  <c r="K180" i="8"/>
  <c r="K176" i="8"/>
  <c r="K172" i="8"/>
  <c r="K168" i="8"/>
  <c r="K164" i="8"/>
  <c r="K160" i="8"/>
  <c r="K156" i="8"/>
  <c r="K154" i="8"/>
  <c r="K152" i="8"/>
  <c r="K150" i="8"/>
  <c r="K148" i="8"/>
  <c r="K146" i="8"/>
  <c r="K144" i="8"/>
  <c r="K142" i="8"/>
  <c r="K140" i="8"/>
  <c r="K138" i="8"/>
  <c r="K136" i="8"/>
  <c r="K134" i="8"/>
  <c r="K132" i="8"/>
  <c r="K130" i="8"/>
  <c r="K128" i="8"/>
  <c r="K126" i="8"/>
  <c r="K124" i="8"/>
  <c r="K122" i="8"/>
  <c r="K120" i="8"/>
  <c r="K118" i="8"/>
  <c r="K116" i="8"/>
  <c r="K114" i="8"/>
  <c r="K112" i="8"/>
  <c r="K110" i="8"/>
  <c r="K108" i="8"/>
  <c r="K106" i="8"/>
  <c r="K104" i="8"/>
  <c r="K102" i="8"/>
  <c r="K100" i="8"/>
  <c r="K98" i="8"/>
  <c r="K96" i="8"/>
  <c r="K94" i="8"/>
  <c r="K92" i="8"/>
  <c r="K90" i="8"/>
  <c r="K88" i="8"/>
  <c r="K86" i="8"/>
  <c r="K84" i="8"/>
  <c r="K82" i="8"/>
  <c r="K80" i="8"/>
  <c r="K78" i="8"/>
  <c r="K76" i="8"/>
  <c r="K74" i="8"/>
  <c r="K72" i="8"/>
  <c r="K70" i="8"/>
  <c r="K68" i="8"/>
  <c r="K66" i="8"/>
  <c r="K64" i="8"/>
  <c r="K62" i="8"/>
  <c r="K60" i="8"/>
  <c r="K58" i="8"/>
  <c r="K56" i="8"/>
  <c r="K54" i="8"/>
  <c r="K52" i="8"/>
  <c r="K50" i="8"/>
  <c r="K48" i="8"/>
  <c r="K46" i="8"/>
  <c r="K44" i="8"/>
  <c r="K42" i="8"/>
  <c r="K41" i="8"/>
  <c r="K39" i="8"/>
  <c r="K37" i="8"/>
  <c r="K35" i="8"/>
  <c r="K27" i="8"/>
  <c r="K25" i="8"/>
  <c r="K21" i="8"/>
  <c r="K17" i="8"/>
  <c r="K14" i="8"/>
  <c r="K6" i="8"/>
  <c r="K435" i="8"/>
  <c r="K431" i="8"/>
  <c r="K410" i="8"/>
  <c r="K406" i="8"/>
  <c r="K398" i="8"/>
  <c r="K397" i="8"/>
  <c r="K386" i="8"/>
  <c r="K380" i="8"/>
  <c r="K376" i="8"/>
  <c r="K372" i="8"/>
  <c r="K366" i="8"/>
  <c r="K359" i="8"/>
  <c r="K350" i="8"/>
  <c r="K343" i="8"/>
  <c r="K334" i="8"/>
  <c r="K327" i="8"/>
  <c r="K318" i="8"/>
  <c r="K311" i="8"/>
  <c r="K302" i="8"/>
  <c r="K45" i="8"/>
  <c r="K49" i="8"/>
  <c r="K53" i="8"/>
  <c r="K57" i="8"/>
  <c r="K61" i="8"/>
  <c r="K65" i="8"/>
  <c r="K69" i="8"/>
  <c r="K73" i="8"/>
  <c r="K77" i="8"/>
  <c r="K81" i="8"/>
  <c r="K85" i="8"/>
  <c r="K89" i="8"/>
  <c r="K93" i="8"/>
  <c r="K97" i="8"/>
  <c r="K101" i="8"/>
  <c r="K105" i="8"/>
  <c r="K109" i="8"/>
  <c r="K113" i="8"/>
  <c r="K117" i="8"/>
  <c r="K121" i="8"/>
  <c r="K125" i="8"/>
  <c r="K129" i="8"/>
  <c r="K133" i="8"/>
  <c r="K137" i="8"/>
  <c r="K141" i="8"/>
  <c r="K145" i="8"/>
  <c r="K149" i="8"/>
  <c r="K153" i="8"/>
  <c r="K170" i="8"/>
  <c r="K186" i="8"/>
  <c r="K202" i="8"/>
  <c r="K210" i="8"/>
  <c r="K214" i="8"/>
  <c r="K218" i="8"/>
  <c r="K222" i="8"/>
  <c r="K226" i="8"/>
  <c r="K230" i="8"/>
  <c r="K234" i="8"/>
  <c r="K238" i="8"/>
  <c r="K242" i="8"/>
  <c r="K246" i="8"/>
  <c r="K250" i="8"/>
  <c r="K254" i="8"/>
  <c r="K258" i="8"/>
  <c r="K262" i="8"/>
  <c r="K266" i="8"/>
  <c r="K270" i="8"/>
  <c r="K274" i="8"/>
  <c r="K278" i="8"/>
  <c r="K282" i="8"/>
  <c r="K286" i="8"/>
  <c r="K290" i="8"/>
  <c r="K294" i="8"/>
  <c r="K381" i="8"/>
  <c r="K382" i="8"/>
  <c r="J439" i="8"/>
  <c r="G439" i="8" s="1"/>
  <c r="H439" i="8" s="1"/>
  <c r="I439" i="8" s="1"/>
  <c r="J437" i="8"/>
  <c r="G437" i="8" s="1"/>
  <c r="H437" i="8" s="1"/>
  <c r="I437" i="8" s="1"/>
  <c r="J434" i="8"/>
  <c r="J433" i="8"/>
  <c r="J430" i="8"/>
  <c r="G430" i="8" s="1"/>
  <c r="H430" i="8" s="1"/>
  <c r="J429" i="8"/>
  <c r="J426" i="8"/>
  <c r="G426" i="8" s="1"/>
  <c r="H426" i="8" s="1"/>
  <c r="J425" i="8"/>
  <c r="J422" i="8"/>
  <c r="G422" i="8" s="1"/>
  <c r="H422" i="8" s="1"/>
  <c r="I422" i="8" s="1"/>
  <c r="J421" i="8"/>
  <c r="G421" i="8" s="1"/>
  <c r="H421" i="8" s="1"/>
  <c r="J418" i="8"/>
  <c r="G418" i="8" s="1"/>
  <c r="H418" i="8" s="1"/>
  <c r="J417" i="8"/>
  <c r="J414" i="8"/>
  <c r="J413" i="8"/>
  <c r="J432" i="8"/>
  <c r="J423" i="8"/>
  <c r="G423" i="8" s="1"/>
  <c r="H423" i="8" s="1"/>
  <c r="I423" i="8" s="1"/>
  <c r="J416" i="8"/>
  <c r="G416" i="8" s="1"/>
  <c r="H416" i="8" s="1"/>
  <c r="J412" i="8"/>
  <c r="G412" i="8" s="1"/>
  <c r="H412" i="8" s="1"/>
  <c r="I412" i="8" s="1"/>
  <c r="J409" i="8"/>
  <c r="J408" i="8"/>
  <c r="J405" i="8"/>
  <c r="G405" i="8" s="1"/>
  <c r="H405" i="8" s="1"/>
  <c r="J403" i="8"/>
  <c r="J401" i="8"/>
  <c r="G401" i="8" s="1"/>
  <c r="H401" i="8" s="1"/>
  <c r="J399" i="8"/>
  <c r="G399" i="8" s="1"/>
  <c r="H399" i="8" s="1"/>
  <c r="I399" i="8" s="1"/>
  <c r="J397" i="8"/>
  <c r="G397" i="8" s="1"/>
  <c r="H397" i="8" s="1"/>
  <c r="J395" i="8"/>
  <c r="J393" i="8"/>
  <c r="G393" i="8" s="1"/>
  <c r="H393" i="8" s="1"/>
  <c r="I393" i="8" s="1"/>
  <c r="J391" i="8"/>
  <c r="J389" i="8"/>
  <c r="J387" i="8"/>
  <c r="G387" i="8" s="1"/>
  <c r="H387" i="8" s="1"/>
  <c r="J385" i="8"/>
  <c r="G385" i="8" s="1"/>
  <c r="H385" i="8" s="1"/>
  <c r="I385" i="8" s="1"/>
  <c r="J383" i="8"/>
  <c r="J381" i="8"/>
  <c r="J379" i="8"/>
  <c r="J377" i="8"/>
  <c r="G377" i="8" s="1"/>
  <c r="H377" i="8" s="1"/>
  <c r="I377" i="8" s="1"/>
  <c r="J375" i="8"/>
  <c r="G375" i="8" s="1"/>
  <c r="H375" i="8" s="1"/>
  <c r="J373" i="8"/>
  <c r="G373" i="8" s="1"/>
  <c r="H373" i="8" s="1"/>
  <c r="J371" i="8"/>
  <c r="J440" i="8"/>
  <c r="G440" i="8" s="1"/>
  <c r="H440" i="8" s="1"/>
  <c r="I440" i="8" s="1"/>
  <c r="J436" i="8"/>
  <c r="J435" i="8"/>
  <c r="G435" i="8" s="1"/>
  <c r="H435" i="8" s="1"/>
  <c r="I435" i="8" s="1"/>
  <c r="J431" i="8"/>
  <c r="G431" i="8" s="1"/>
  <c r="H431" i="8" s="1"/>
  <c r="J424" i="8"/>
  <c r="G424" i="8" s="1"/>
  <c r="H424" i="8" s="1"/>
  <c r="I424" i="8" s="1"/>
  <c r="J407" i="8"/>
  <c r="J404" i="8"/>
  <c r="G404" i="8" s="1"/>
  <c r="H404" i="8" s="1"/>
  <c r="J400" i="8"/>
  <c r="G400" i="8" s="1"/>
  <c r="H400" i="8" s="1"/>
  <c r="I400" i="8" s="1"/>
  <c r="J396" i="8"/>
  <c r="G396" i="8" s="1"/>
  <c r="H396" i="8" s="1"/>
  <c r="I396" i="8" s="1"/>
  <c r="J392" i="8"/>
  <c r="J388" i="8"/>
  <c r="G388" i="8" s="1"/>
  <c r="H388" i="8" s="1"/>
  <c r="J384" i="8"/>
  <c r="G384" i="8" s="1"/>
  <c r="H384" i="8" s="1"/>
  <c r="I384" i="8" s="1"/>
  <c r="J380" i="8"/>
  <c r="J376" i="8"/>
  <c r="J372" i="8"/>
  <c r="J368" i="8"/>
  <c r="J366" i="8"/>
  <c r="G366" i="8" s="1"/>
  <c r="H366" i="8" s="1"/>
  <c r="I366" i="8" s="1"/>
  <c r="J364" i="8"/>
  <c r="G364" i="8" s="1"/>
  <c r="H364" i="8" s="1"/>
  <c r="I364" i="8" s="1"/>
  <c r="J362" i="8"/>
  <c r="J360" i="8"/>
  <c r="J358" i="8"/>
  <c r="G358" i="8" s="1"/>
  <c r="H358" i="8" s="1"/>
  <c r="I358" i="8" s="1"/>
  <c r="J356" i="8"/>
  <c r="G356" i="8" s="1"/>
  <c r="H356" i="8" s="1"/>
  <c r="I356" i="8" s="1"/>
  <c r="J354" i="8"/>
  <c r="J352" i="8"/>
  <c r="J350" i="8"/>
  <c r="G350" i="8" s="1"/>
  <c r="H350" i="8" s="1"/>
  <c r="I350" i="8" s="1"/>
  <c r="J348" i="8"/>
  <c r="G348" i="8" s="1"/>
  <c r="H348" i="8" s="1"/>
  <c r="I348" i="8" s="1"/>
  <c r="J346" i="8"/>
  <c r="J344" i="8"/>
  <c r="J342" i="8"/>
  <c r="J340" i="8"/>
  <c r="J338" i="8"/>
  <c r="G338" i="8" s="1"/>
  <c r="H338" i="8" s="1"/>
  <c r="J336" i="8"/>
  <c r="J334" i="8"/>
  <c r="G334" i="8" s="1"/>
  <c r="H334" i="8" s="1"/>
  <c r="I334" i="8" s="1"/>
  <c r="J332" i="8"/>
  <c r="J330" i="8"/>
  <c r="G330" i="8" s="1"/>
  <c r="H330" i="8" s="1"/>
  <c r="J328" i="8"/>
  <c r="G328" i="8" s="1"/>
  <c r="H328" i="8" s="1"/>
  <c r="J326" i="8"/>
  <c r="J324" i="8"/>
  <c r="G324" i="8" s="1"/>
  <c r="H324" i="8" s="1"/>
  <c r="J322" i="8"/>
  <c r="G322" i="8" s="1"/>
  <c r="H322" i="8" s="1"/>
  <c r="J320" i="8"/>
  <c r="J318" i="8"/>
  <c r="G318" i="8" s="1"/>
  <c r="H318" i="8" s="1"/>
  <c r="I318" i="8" s="1"/>
  <c r="J316" i="8"/>
  <c r="J314" i="8"/>
  <c r="J312" i="8"/>
  <c r="G312" i="8" s="1"/>
  <c r="H312" i="8" s="1"/>
  <c r="J310" i="8"/>
  <c r="G310" i="8" s="1"/>
  <c r="H310" i="8" s="1"/>
  <c r="I310" i="8" s="1"/>
  <c r="J308" i="8"/>
  <c r="G308" i="8" s="1"/>
  <c r="H308" i="8" s="1"/>
  <c r="I308" i="8" s="1"/>
  <c r="J306" i="8"/>
  <c r="J304" i="8"/>
  <c r="G304" i="8" s="1"/>
  <c r="H304" i="8" s="1"/>
  <c r="J302" i="8"/>
  <c r="J300" i="8"/>
  <c r="G300" i="8" s="1"/>
  <c r="H300" i="8" s="1"/>
  <c r="I300" i="8" s="1"/>
  <c r="J298" i="8"/>
  <c r="J428" i="8"/>
  <c r="G428" i="8" s="1"/>
  <c r="H428" i="8" s="1"/>
  <c r="J419" i="8"/>
  <c r="J415" i="8"/>
  <c r="J411" i="8"/>
  <c r="J410" i="8"/>
  <c r="G410" i="8" s="1"/>
  <c r="H410" i="8" s="1"/>
  <c r="I410" i="8" s="1"/>
  <c r="J406" i="8"/>
  <c r="G406" i="8" s="1"/>
  <c r="H406" i="8" s="1"/>
  <c r="I406" i="8" s="1"/>
  <c r="J390" i="8"/>
  <c r="G390" i="8" s="1"/>
  <c r="H390" i="8" s="1"/>
  <c r="J374" i="8"/>
  <c r="J303" i="8"/>
  <c r="J309" i="8"/>
  <c r="G309" i="8" s="1"/>
  <c r="H309" i="8" s="1"/>
  <c r="J319" i="8"/>
  <c r="G319" i="8" s="1"/>
  <c r="H319" i="8" s="1"/>
  <c r="J325" i="8"/>
  <c r="J335" i="8"/>
  <c r="G335" i="8" s="1"/>
  <c r="H335" i="8" s="1"/>
  <c r="I335" i="8" s="1"/>
  <c r="J341" i="8"/>
  <c r="J351" i="8"/>
  <c r="G351" i="8" s="1"/>
  <c r="H351" i="8" s="1"/>
  <c r="I351" i="8" s="1"/>
  <c r="J357" i="8"/>
  <c r="G357" i="8" s="1"/>
  <c r="H357" i="8" s="1"/>
  <c r="J367" i="8"/>
  <c r="G367" i="8" s="1"/>
  <c r="H367" i="8" s="1"/>
  <c r="I367" i="8" s="1"/>
  <c r="J378" i="8"/>
  <c r="J420" i="8"/>
  <c r="AG29" i="8"/>
  <c r="AF29" i="8"/>
  <c r="E190" i="8" l="1"/>
  <c r="E202" i="8"/>
  <c r="F202" i="8" s="1"/>
  <c r="S71" i="15"/>
  <c r="T70" i="15"/>
  <c r="U70" i="15" s="1"/>
  <c r="T70" i="14"/>
  <c r="U70" i="14" s="1"/>
  <c r="S71" i="14"/>
  <c r="I237" i="8"/>
  <c r="E237" i="8"/>
  <c r="I87" i="8"/>
  <c r="E87" i="8"/>
  <c r="F87" i="8" s="1"/>
  <c r="I386" i="8"/>
  <c r="E386" i="8"/>
  <c r="F386" i="8" s="1"/>
  <c r="I331" i="8"/>
  <c r="E331" i="8"/>
  <c r="I421" i="8"/>
  <c r="E421" i="8"/>
  <c r="F421" i="8" s="1"/>
  <c r="AD13" i="8"/>
  <c r="AB13" i="8" s="1"/>
  <c r="E149" i="8"/>
  <c r="F149" i="8" s="1"/>
  <c r="E240" i="8"/>
  <c r="AD3" i="8"/>
  <c r="AB3" i="8" s="1"/>
  <c r="AC3" i="8" s="1"/>
  <c r="Z24" i="8"/>
  <c r="AA24" i="8" s="1"/>
  <c r="E151" i="8"/>
  <c r="F151" i="8" s="1"/>
  <c r="E110" i="8"/>
  <c r="F110" i="8" s="1"/>
  <c r="E113" i="8"/>
  <c r="F113" i="8" s="1"/>
  <c r="E305" i="8"/>
  <c r="F305" i="8" s="1"/>
  <c r="E10" i="8"/>
  <c r="F10" i="8" s="1"/>
  <c r="E103" i="8"/>
  <c r="F103" i="8" s="1"/>
  <c r="E254" i="8"/>
  <c r="F254" i="8" s="1"/>
  <c r="E402" i="8"/>
  <c r="F402" i="8" s="1"/>
  <c r="E90" i="8"/>
  <c r="F90" i="8" s="1"/>
  <c r="E61" i="8"/>
  <c r="F61" i="8" s="1"/>
  <c r="E154" i="8"/>
  <c r="F154" i="8" s="1"/>
  <c r="E253" i="8"/>
  <c r="F253" i="8" s="1"/>
  <c r="E65" i="8"/>
  <c r="F65" i="8" s="1"/>
  <c r="E133" i="8"/>
  <c r="F133" i="8" s="1"/>
  <c r="E270" i="8"/>
  <c r="F270" i="8" s="1"/>
  <c r="E46" i="8"/>
  <c r="F46" i="8" s="1"/>
  <c r="E67" i="8"/>
  <c r="F67" i="8" s="1"/>
  <c r="E129" i="8"/>
  <c r="F129" i="8" s="1"/>
  <c r="E198" i="8"/>
  <c r="F198" i="8" s="1"/>
  <c r="E289" i="8"/>
  <c r="F289" i="8" s="1"/>
  <c r="E179" i="8"/>
  <c r="F179" i="8" s="1"/>
  <c r="E131" i="8"/>
  <c r="F131" i="8" s="1"/>
  <c r="E345" i="8"/>
  <c r="F345" i="8" s="1"/>
  <c r="E280" i="8"/>
  <c r="F280" i="8" s="1"/>
  <c r="E5" i="8"/>
  <c r="F5" i="8" s="1"/>
  <c r="E205" i="8"/>
  <c r="F205" i="8" s="1"/>
  <c r="E106" i="8"/>
  <c r="F106" i="8" s="1"/>
  <c r="E42" i="8"/>
  <c r="F42" i="8" s="1"/>
  <c r="E269" i="8"/>
  <c r="F269" i="8" s="1"/>
  <c r="E26" i="8"/>
  <c r="F26" i="8" s="1"/>
  <c r="E95" i="8"/>
  <c r="F95" i="8" s="1"/>
  <c r="E121" i="8"/>
  <c r="F121" i="8" s="1"/>
  <c r="E162" i="8"/>
  <c r="F162" i="8" s="1"/>
  <c r="E236" i="8"/>
  <c r="F236" i="8" s="1"/>
  <c r="E262" i="8"/>
  <c r="F262" i="8" s="1"/>
  <c r="E29" i="8"/>
  <c r="F29" i="8" s="1"/>
  <c r="E122" i="8"/>
  <c r="F122" i="8" s="1"/>
  <c r="E58" i="8"/>
  <c r="F58" i="8" s="1"/>
  <c r="E249" i="8"/>
  <c r="F249" i="8" s="1"/>
  <c r="E333" i="8"/>
  <c r="F333" i="8" s="1"/>
  <c r="E53" i="8"/>
  <c r="F53" i="8" s="1"/>
  <c r="E77" i="8"/>
  <c r="F77" i="8" s="1"/>
  <c r="E111" i="8"/>
  <c r="F111" i="8" s="1"/>
  <c r="E252" i="8"/>
  <c r="F252" i="8" s="1"/>
  <c r="E353" i="8"/>
  <c r="F353" i="8" s="1"/>
  <c r="E57" i="8"/>
  <c r="F57" i="8" s="1"/>
  <c r="E101" i="8"/>
  <c r="F101" i="8" s="1"/>
  <c r="E313" i="8"/>
  <c r="F313" i="8" s="1"/>
  <c r="E192" i="8"/>
  <c r="F192" i="8" s="1"/>
  <c r="E288" i="8"/>
  <c r="F288" i="8" s="1"/>
  <c r="E16" i="8"/>
  <c r="F16" i="8" s="1"/>
  <c r="E321" i="8"/>
  <c r="F321" i="8" s="1"/>
  <c r="E134" i="8"/>
  <c r="F134" i="8" s="1"/>
  <c r="E359" i="8"/>
  <c r="F359" i="8" s="1"/>
  <c r="E85" i="8"/>
  <c r="F85" i="8" s="1"/>
  <c r="E143" i="8"/>
  <c r="F143" i="8" s="1"/>
  <c r="E323" i="8"/>
  <c r="F323" i="8" s="1"/>
  <c r="E168" i="8"/>
  <c r="F168" i="8" s="1"/>
  <c r="E224" i="8"/>
  <c r="F224" i="8" s="1"/>
  <c r="E272" i="8"/>
  <c r="F272" i="8" s="1"/>
  <c r="E294" i="8"/>
  <c r="F294" i="8" s="1"/>
  <c r="E299" i="8"/>
  <c r="E208" i="8"/>
  <c r="F208" i="8" s="1"/>
  <c r="E363" i="8"/>
  <c r="F363" i="8" s="1"/>
  <c r="E70" i="8"/>
  <c r="F70" i="8" s="1"/>
  <c r="E225" i="8"/>
  <c r="F225" i="8" s="1"/>
  <c r="E8" i="8"/>
  <c r="F8" i="8" s="1"/>
  <c r="E36" i="8"/>
  <c r="F36" i="8" s="1"/>
  <c r="E105" i="8"/>
  <c r="F105" i="8" s="1"/>
  <c r="E180" i="8"/>
  <c r="F180" i="8" s="1"/>
  <c r="E200" i="8"/>
  <c r="F200" i="8" s="1"/>
  <c r="E256" i="8"/>
  <c r="F256" i="8" s="1"/>
  <c r="E278" i="8"/>
  <c r="F278" i="8" s="1"/>
  <c r="E412" i="8"/>
  <c r="F412" i="8" s="1"/>
  <c r="E62" i="8"/>
  <c r="F62" i="8" s="1"/>
  <c r="E233" i="8"/>
  <c r="F233" i="8" s="1"/>
  <c r="E273" i="8"/>
  <c r="F273" i="8" s="1"/>
  <c r="E212" i="8"/>
  <c r="F212" i="8" s="1"/>
  <c r="E201" i="8"/>
  <c r="F201" i="8" s="1"/>
  <c r="E6" i="8"/>
  <c r="F6" i="8" s="1"/>
  <c r="E150" i="8"/>
  <c r="F150" i="8" s="1"/>
  <c r="E126" i="8"/>
  <c r="F126" i="8" s="1"/>
  <c r="E86" i="8"/>
  <c r="F86" i="8" s="1"/>
  <c r="E297" i="8"/>
  <c r="F297" i="8" s="1"/>
  <c r="E38" i="8"/>
  <c r="F38" i="8" s="1"/>
  <c r="E188" i="8"/>
  <c r="F188" i="8" s="1"/>
  <c r="E228" i="8"/>
  <c r="F228" i="8" s="1"/>
  <c r="E394" i="8"/>
  <c r="F394" i="8" s="1"/>
  <c r="E169" i="8"/>
  <c r="F169" i="8" s="1"/>
  <c r="E39" i="8"/>
  <c r="F39" i="8" s="1"/>
  <c r="E369" i="8"/>
  <c r="F369" i="8" s="1"/>
  <c r="E142" i="8"/>
  <c r="F142" i="8" s="1"/>
  <c r="E102" i="8"/>
  <c r="F102" i="8" s="1"/>
  <c r="E78" i="8"/>
  <c r="F78" i="8" s="1"/>
  <c r="E217" i="8"/>
  <c r="F217" i="8" s="1"/>
  <c r="E257" i="8"/>
  <c r="F257" i="8" s="1"/>
  <c r="E281" i="8"/>
  <c r="F281" i="8" s="1"/>
  <c r="E301" i="8"/>
  <c r="F301" i="8" s="1"/>
  <c r="E365" i="8"/>
  <c r="F365" i="8" s="1"/>
  <c r="E28" i="8"/>
  <c r="F28" i="8" s="1"/>
  <c r="E47" i="8"/>
  <c r="F47" i="8" s="1"/>
  <c r="E89" i="8"/>
  <c r="F89" i="8" s="1"/>
  <c r="E329" i="8"/>
  <c r="F329" i="8" s="1"/>
  <c r="E156" i="8"/>
  <c r="F156" i="8" s="1"/>
  <c r="E170" i="8"/>
  <c r="F170" i="8" s="1"/>
  <c r="E214" i="8"/>
  <c r="F214" i="8" s="1"/>
  <c r="E230" i="8"/>
  <c r="F230" i="8" s="1"/>
  <c r="E244" i="8"/>
  <c r="F244" i="8" s="1"/>
  <c r="E384" i="8"/>
  <c r="F384" i="8" s="1"/>
  <c r="E427" i="8"/>
  <c r="F427" i="8" s="1"/>
  <c r="AB16" i="8"/>
  <c r="AC16" i="8" s="1"/>
  <c r="E185" i="8"/>
  <c r="F185" i="8" s="1"/>
  <c r="E34" i="8"/>
  <c r="F34" i="8" s="1"/>
  <c r="E17" i="8"/>
  <c r="F17" i="8" s="1"/>
  <c r="E11" i="8"/>
  <c r="F11" i="8" s="1"/>
  <c r="E157" i="8"/>
  <c r="F157" i="8" s="1"/>
  <c r="E138" i="8"/>
  <c r="F138" i="8" s="1"/>
  <c r="E118" i="8"/>
  <c r="F118" i="8" s="1"/>
  <c r="E94" i="8"/>
  <c r="F94" i="8" s="1"/>
  <c r="E74" i="8"/>
  <c r="F74" i="8" s="1"/>
  <c r="E54" i="8"/>
  <c r="F54" i="8" s="1"/>
  <c r="E221" i="8"/>
  <c r="F221" i="8" s="1"/>
  <c r="E241" i="8"/>
  <c r="F241" i="8" s="1"/>
  <c r="E265" i="8"/>
  <c r="F265" i="8" s="1"/>
  <c r="E285" i="8"/>
  <c r="F285" i="8" s="1"/>
  <c r="E311" i="8"/>
  <c r="F311" i="8" s="1"/>
  <c r="E49" i="8"/>
  <c r="F49" i="8" s="1"/>
  <c r="E63" i="8"/>
  <c r="F63" i="8" s="1"/>
  <c r="E79" i="8"/>
  <c r="F79" i="8" s="1"/>
  <c r="E93" i="8"/>
  <c r="F93" i="8" s="1"/>
  <c r="E127" i="8"/>
  <c r="F127" i="8" s="1"/>
  <c r="E141" i="8"/>
  <c r="F141" i="8" s="1"/>
  <c r="E153" i="8"/>
  <c r="F153" i="8" s="1"/>
  <c r="E339" i="8"/>
  <c r="F339" i="8" s="1"/>
  <c r="E160" i="8"/>
  <c r="F160" i="8" s="1"/>
  <c r="E178" i="8"/>
  <c r="F178" i="8" s="1"/>
  <c r="E206" i="8"/>
  <c r="F206" i="8" s="1"/>
  <c r="E216" i="8"/>
  <c r="F216" i="8" s="1"/>
  <c r="E234" i="8"/>
  <c r="F234" i="8" s="1"/>
  <c r="E246" i="8"/>
  <c r="F246" i="8" s="1"/>
  <c r="E260" i="8"/>
  <c r="F260" i="8" s="1"/>
  <c r="E276" i="8"/>
  <c r="F276" i="8" s="1"/>
  <c r="E292" i="8"/>
  <c r="F292" i="8" s="1"/>
  <c r="E438" i="8"/>
  <c r="F438" i="8" s="1"/>
  <c r="E437" i="8"/>
  <c r="F437" i="8" s="1"/>
  <c r="AC20" i="8"/>
  <c r="E351" i="8"/>
  <c r="F351" i="8" s="1"/>
  <c r="E343" i="8"/>
  <c r="F343" i="8" s="1"/>
  <c r="E40" i="8"/>
  <c r="F40" i="8" s="1"/>
  <c r="E51" i="8"/>
  <c r="F51" i="8" s="1"/>
  <c r="E125" i="8"/>
  <c r="F125" i="8" s="1"/>
  <c r="E355" i="8"/>
  <c r="F355" i="8" s="1"/>
  <c r="E264" i="8"/>
  <c r="F264" i="8" s="1"/>
  <c r="E347" i="8"/>
  <c r="F347" i="8" s="1"/>
  <c r="E27" i="8"/>
  <c r="F27" i="8" s="1"/>
  <c r="E337" i="8"/>
  <c r="F337" i="8" s="1"/>
  <c r="E189" i="8"/>
  <c r="E213" i="8"/>
  <c r="F213" i="8" s="1"/>
  <c r="E229" i="8"/>
  <c r="F229" i="8" s="1"/>
  <c r="E245" i="8"/>
  <c r="F245" i="8" s="1"/>
  <c r="E261" i="8"/>
  <c r="F261" i="8" s="1"/>
  <c r="E277" i="8"/>
  <c r="F277" i="8" s="1"/>
  <c r="E293" i="8"/>
  <c r="F293" i="8" s="1"/>
  <c r="E317" i="8"/>
  <c r="F317" i="8" s="1"/>
  <c r="E349" i="8"/>
  <c r="F349" i="8" s="1"/>
  <c r="E391" i="8"/>
  <c r="F391" i="8" s="1"/>
  <c r="E12" i="8"/>
  <c r="F12" i="8" s="1"/>
  <c r="E45" i="8"/>
  <c r="F45" i="8" s="1"/>
  <c r="E71" i="8"/>
  <c r="F71" i="8" s="1"/>
  <c r="E81" i="8"/>
  <c r="F81" i="8" s="1"/>
  <c r="E99" i="8"/>
  <c r="F99" i="8" s="1"/>
  <c r="E109" i="8"/>
  <c r="F109" i="8" s="1"/>
  <c r="E117" i="8"/>
  <c r="F117" i="8" s="1"/>
  <c r="E135" i="8"/>
  <c r="F135" i="8" s="1"/>
  <c r="E145" i="8"/>
  <c r="F145" i="8" s="1"/>
  <c r="E164" i="8"/>
  <c r="F164" i="8" s="1"/>
  <c r="E172" i="8"/>
  <c r="F172" i="8" s="1"/>
  <c r="E184" i="8"/>
  <c r="F184" i="8" s="1"/>
  <c r="E194" i="8"/>
  <c r="F194" i="8" s="1"/>
  <c r="E220" i="8"/>
  <c r="F220" i="8" s="1"/>
  <c r="E238" i="8"/>
  <c r="F238" i="8" s="1"/>
  <c r="E248" i="8"/>
  <c r="F248" i="8" s="1"/>
  <c r="E266" i="8"/>
  <c r="F266" i="8" s="1"/>
  <c r="E284" i="8"/>
  <c r="F284" i="8" s="1"/>
  <c r="E195" i="8"/>
  <c r="F195" i="8" s="1"/>
  <c r="E370" i="8"/>
  <c r="F370" i="8" s="1"/>
  <c r="E69" i="8"/>
  <c r="F69" i="8" s="1"/>
  <c r="E97" i="8"/>
  <c r="F97" i="8" s="1"/>
  <c r="E115" i="8"/>
  <c r="F115" i="8" s="1"/>
  <c r="E218" i="8"/>
  <c r="F218" i="8" s="1"/>
  <c r="E282" i="8"/>
  <c r="F282" i="8" s="1"/>
  <c r="E399" i="8"/>
  <c r="F399" i="8" s="1"/>
  <c r="E163" i="8"/>
  <c r="F163" i="8" s="1"/>
  <c r="E173" i="8"/>
  <c r="F173" i="8" s="1"/>
  <c r="E146" i="8"/>
  <c r="F146" i="8" s="1"/>
  <c r="E130" i="8"/>
  <c r="F130" i="8" s="1"/>
  <c r="E114" i="8"/>
  <c r="F114" i="8" s="1"/>
  <c r="E98" i="8"/>
  <c r="F98" i="8" s="1"/>
  <c r="E82" i="8"/>
  <c r="F82" i="8" s="1"/>
  <c r="E66" i="8"/>
  <c r="F66" i="8" s="1"/>
  <c r="E50" i="8"/>
  <c r="F50" i="8" s="1"/>
  <c r="E327" i="8"/>
  <c r="F327" i="8" s="1"/>
  <c r="E3" i="8"/>
  <c r="F3" i="8" s="1"/>
  <c r="E19" i="8"/>
  <c r="F19" i="8" s="1"/>
  <c r="E55" i="8"/>
  <c r="F55" i="8" s="1"/>
  <c r="E73" i="8"/>
  <c r="F73" i="8" s="1"/>
  <c r="E83" i="8"/>
  <c r="F83" i="8" s="1"/>
  <c r="E119" i="8"/>
  <c r="F119" i="8" s="1"/>
  <c r="E137" i="8"/>
  <c r="F137" i="8" s="1"/>
  <c r="E147" i="8"/>
  <c r="F147" i="8" s="1"/>
  <c r="E307" i="8"/>
  <c r="F307" i="8" s="1"/>
  <c r="E166" i="8"/>
  <c r="F166" i="8" s="1"/>
  <c r="E176" i="8"/>
  <c r="F176" i="8" s="1"/>
  <c r="E196" i="8"/>
  <c r="F196" i="8" s="1"/>
  <c r="E204" i="8"/>
  <c r="F204" i="8" s="1"/>
  <c r="E222" i="8"/>
  <c r="F222" i="8" s="1"/>
  <c r="E232" i="8"/>
  <c r="F232" i="8" s="1"/>
  <c r="E250" i="8"/>
  <c r="F250" i="8" s="1"/>
  <c r="E268" i="8"/>
  <c r="F268" i="8" s="1"/>
  <c r="E286" i="8"/>
  <c r="F286" i="8" s="1"/>
  <c r="E296" i="8"/>
  <c r="F296" i="8" s="1"/>
  <c r="E400" i="8"/>
  <c r="F400" i="8" s="1"/>
  <c r="I357" i="8"/>
  <c r="E357" i="8"/>
  <c r="I338" i="8"/>
  <c r="E338" i="8"/>
  <c r="I388" i="8"/>
  <c r="E388" i="8"/>
  <c r="I373" i="8"/>
  <c r="E373" i="8"/>
  <c r="I397" i="8"/>
  <c r="E397" i="8"/>
  <c r="I405" i="8"/>
  <c r="E405" i="8"/>
  <c r="AB18" i="8"/>
  <c r="I319" i="8"/>
  <c r="E319" i="8"/>
  <c r="I390" i="8"/>
  <c r="E390" i="8"/>
  <c r="I324" i="8"/>
  <c r="E324" i="8"/>
  <c r="I418" i="8"/>
  <c r="E418" i="8"/>
  <c r="I426" i="8"/>
  <c r="E426" i="8"/>
  <c r="AB10" i="8"/>
  <c r="AC10" i="8" s="1"/>
  <c r="I322" i="8"/>
  <c r="E322" i="8"/>
  <c r="I330" i="8"/>
  <c r="E330" i="8"/>
  <c r="I404" i="8"/>
  <c r="E404" i="8"/>
  <c r="I428" i="8"/>
  <c r="E428" i="8"/>
  <c r="I304" i="8"/>
  <c r="E304" i="8"/>
  <c r="I312" i="8"/>
  <c r="E312" i="8"/>
  <c r="I328" i="8"/>
  <c r="E328" i="8"/>
  <c r="I431" i="8"/>
  <c r="E431" i="8"/>
  <c r="I387" i="8"/>
  <c r="E387" i="8"/>
  <c r="I416" i="8"/>
  <c r="E416" i="8"/>
  <c r="G414" i="8"/>
  <c r="H414" i="8" s="1"/>
  <c r="I430" i="8"/>
  <c r="E430" i="8"/>
  <c r="F299" i="8"/>
  <c r="E377" i="8"/>
  <c r="E334" i="8"/>
  <c r="E385" i="8"/>
  <c r="E424" i="8"/>
  <c r="E422" i="8"/>
  <c r="AC13" i="8"/>
  <c r="I30" i="8"/>
  <c r="E30" i="8"/>
  <c r="AE19" i="8"/>
  <c r="AD19" i="8" s="1"/>
  <c r="E23" i="8"/>
  <c r="I23" i="8"/>
  <c r="I7" i="8"/>
  <c r="E7" i="8"/>
  <c r="E14" i="8"/>
  <c r="I14" i="8"/>
  <c r="I37" i="8"/>
  <c r="E37" i="8"/>
  <c r="I44" i="8"/>
  <c r="E44" i="8"/>
  <c r="I52" i="8"/>
  <c r="E52" i="8"/>
  <c r="I60" i="8"/>
  <c r="E60" i="8"/>
  <c r="I68" i="8"/>
  <c r="E68" i="8"/>
  <c r="I76" i="8"/>
  <c r="E76" i="8"/>
  <c r="I84" i="8"/>
  <c r="E84" i="8"/>
  <c r="I92" i="8"/>
  <c r="E92" i="8"/>
  <c r="I100" i="8"/>
  <c r="E100" i="8"/>
  <c r="I108" i="8"/>
  <c r="E108" i="8"/>
  <c r="I116" i="8"/>
  <c r="E116" i="8"/>
  <c r="I124" i="8"/>
  <c r="E124" i="8"/>
  <c r="I132" i="8"/>
  <c r="E132" i="8"/>
  <c r="I140" i="8"/>
  <c r="E140" i="8"/>
  <c r="I148" i="8"/>
  <c r="E148" i="8"/>
  <c r="I159" i="8"/>
  <c r="E159" i="8"/>
  <c r="I175" i="8"/>
  <c r="E175" i="8"/>
  <c r="I191" i="8"/>
  <c r="E191" i="8"/>
  <c r="I207" i="8"/>
  <c r="E207" i="8"/>
  <c r="I215" i="8"/>
  <c r="E215" i="8"/>
  <c r="I223" i="8"/>
  <c r="E223" i="8"/>
  <c r="I231" i="8"/>
  <c r="E231" i="8"/>
  <c r="I239" i="8"/>
  <c r="E239" i="8"/>
  <c r="I247" i="8"/>
  <c r="E247" i="8"/>
  <c r="I255" i="8"/>
  <c r="E255" i="8"/>
  <c r="I263" i="8"/>
  <c r="E263" i="8"/>
  <c r="I271" i="8"/>
  <c r="E271" i="8"/>
  <c r="I279" i="8"/>
  <c r="E279" i="8"/>
  <c r="I287" i="8"/>
  <c r="E287" i="8"/>
  <c r="I295" i="8"/>
  <c r="E295" i="8"/>
  <c r="G411" i="8"/>
  <c r="H411" i="8" s="1"/>
  <c r="G376" i="8"/>
  <c r="H376" i="8" s="1"/>
  <c r="G392" i="8"/>
  <c r="H392" i="8" s="1"/>
  <c r="G407" i="8"/>
  <c r="H407" i="8" s="1"/>
  <c r="I375" i="8"/>
  <c r="E375" i="8"/>
  <c r="G408" i="8"/>
  <c r="H408" i="8" s="1"/>
  <c r="G433" i="8"/>
  <c r="H433" i="8" s="1"/>
  <c r="E358" i="8"/>
  <c r="E335" i="8"/>
  <c r="E315" i="8"/>
  <c r="AE12" i="8"/>
  <c r="AD12" i="8" s="1"/>
  <c r="AB12" i="8" s="1"/>
  <c r="AE4" i="8"/>
  <c r="AD4" i="8" s="1"/>
  <c r="E199" i="8"/>
  <c r="E167" i="8"/>
  <c r="E382" i="8"/>
  <c r="E15" i="8"/>
  <c r="E43" i="8"/>
  <c r="E59" i="8"/>
  <c r="E75" i="8"/>
  <c r="E91" i="8"/>
  <c r="E107" i="8"/>
  <c r="E123" i="8"/>
  <c r="E139" i="8"/>
  <c r="E155" i="8"/>
  <c r="E318" i="8"/>
  <c r="E361" i="8"/>
  <c r="E158" i="8"/>
  <c r="E174" i="8"/>
  <c r="E182" i="8"/>
  <c r="F190" i="8"/>
  <c r="E308" i="8"/>
  <c r="E340" i="8"/>
  <c r="E356" i="8"/>
  <c r="E410" i="8"/>
  <c r="E439" i="8"/>
  <c r="I20" i="8"/>
  <c r="E20" i="8"/>
  <c r="AE8" i="8"/>
  <c r="AD8" i="8" s="1"/>
  <c r="G341" i="8"/>
  <c r="H341" i="8" s="1"/>
  <c r="G380" i="8"/>
  <c r="H380" i="8" s="1"/>
  <c r="G326" i="8"/>
  <c r="H326" i="8" s="1"/>
  <c r="G342" i="8"/>
  <c r="H342" i="8" s="1"/>
  <c r="G417" i="8"/>
  <c r="H417" i="8" s="1"/>
  <c r="G415" i="8"/>
  <c r="H415" i="8" s="1"/>
  <c r="AC7" i="8"/>
  <c r="AC6" i="8"/>
  <c r="AC2" i="8"/>
  <c r="G325" i="8"/>
  <c r="H325" i="8" s="1"/>
  <c r="G298" i="8"/>
  <c r="H298" i="8" s="1"/>
  <c r="G306" i="8"/>
  <c r="H306" i="8" s="1"/>
  <c r="G346" i="8"/>
  <c r="H346" i="8" s="1"/>
  <c r="G354" i="8"/>
  <c r="H354" i="8" s="1"/>
  <c r="G362" i="8"/>
  <c r="H362" i="8" s="1"/>
  <c r="G372" i="8"/>
  <c r="H372" i="8" s="1"/>
  <c r="G378" i="8"/>
  <c r="H378" i="8" s="1"/>
  <c r="I309" i="8"/>
  <c r="E309" i="8"/>
  <c r="G419" i="8"/>
  <c r="H419" i="8" s="1"/>
  <c r="I401" i="8"/>
  <c r="E401" i="8"/>
  <c r="G409" i="8"/>
  <c r="H409" i="8" s="1"/>
  <c r="G432" i="8"/>
  <c r="H432" i="8" s="1"/>
  <c r="F331" i="8"/>
  <c r="E310" i="8"/>
  <c r="F237" i="8"/>
  <c r="E366" i="8"/>
  <c r="E393" i="8"/>
  <c r="F240" i="8"/>
  <c r="AC21" i="8"/>
  <c r="G314" i="8"/>
  <c r="H314" i="8" s="1"/>
  <c r="E31" i="8"/>
  <c r="I31" i="8"/>
  <c r="G374" i="8"/>
  <c r="H374" i="8" s="1"/>
  <c r="G389" i="8"/>
  <c r="H389" i="8" s="1"/>
  <c r="G434" i="8"/>
  <c r="H434" i="8" s="1"/>
  <c r="I32" i="8"/>
  <c r="E32" i="8"/>
  <c r="G320" i="8"/>
  <c r="H320" i="8" s="1"/>
  <c r="G336" i="8"/>
  <c r="H336" i="8" s="1"/>
  <c r="G344" i="8"/>
  <c r="H344" i="8" s="1"/>
  <c r="G352" i="8"/>
  <c r="H352" i="8" s="1"/>
  <c r="G360" i="8"/>
  <c r="H360" i="8" s="1"/>
  <c r="G368" i="8"/>
  <c r="H368" i="8" s="1"/>
  <c r="G379" i="8"/>
  <c r="H379" i="8" s="1"/>
  <c r="G429" i="8"/>
  <c r="H429" i="8" s="1"/>
  <c r="E367" i="8"/>
  <c r="E303" i="8"/>
  <c r="AE14" i="8"/>
  <c r="AD14" i="8" s="1"/>
  <c r="AB5" i="8"/>
  <c r="AC5" i="8" s="1"/>
  <c r="E183" i="8"/>
  <c r="E350" i="8"/>
  <c r="E398" i="8"/>
  <c r="E440" i="8"/>
  <c r="E186" i="8"/>
  <c r="E210" i="8"/>
  <c r="E226" i="8"/>
  <c r="E242" i="8"/>
  <c r="E258" i="8"/>
  <c r="E274" i="8"/>
  <c r="E290" i="8"/>
  <c r="E300" i="8"/>
  <c r="E316" i="8"/>
  <c r="E332" i="8"/>
  <c r="E348" i="8"/>
  <c r="E364" i="8"/>
  <c r="E383" i="8"/>
  <c r="E396" i="8"/>
  <c r="E406" i="8"/>
  <c r="E423" i="8"/>
  <c r="E435" i="8"/>
  <c r="E22" i="8"/>
  <c r="I22" i="8"/>
  <c r="AD15" i="8"/>
  <c r="AB15" i="8" s="1"/>
  <c r="G302" i="8"/>
  <c r="H302" i="8" s="1"/>
  <c r="AE17" i="8"/>
  <c r="AD17" i="8" s="1"/>
  <c r="AB17" i="8" s="1"/>
  <c r="I33" i="8"/>
  <c r="E33" i="8"/>
  <c r="E2" i="8"/>
  <c r="I2" i="8"/>
  <c r="I18" i="8"/>
  <c r="E18" i="8"/>
  <c r="G395" i="8"/>
  <c r="H395" i="8" s="1"/>
  <c r="G425" i="8"/>
  <c r="H425" i="8" s="1"/>
  <c r="I21" i="8"/>
  <c r="E21" i="8"/>
  <c r="I35" i="8"/>
  <c r="E35" i="8"/>
  <c r="I165" i="8"/>
  <c r="E165" i="8"/>
  <c r="I181" i="8"/>
  <c r="E181" i="8"/>
  <c r="I197" i="8"/>
  <c r="E197" i="8"/>
  <c r="G371" i="8"/>
  <c r="H371" i="8" s="1"/>
  <c r="G403" i="8"/>
  <c r="H403" i="8" s="1"/>
  <c r="G381" i="8"/>
  <c r="H381" i="8" s="1"/>
  <c r="G413" i="8"/>
  <c r="H413" i="8" s="1"/>
  <c r="G420" i="8"/>
  <c r="H420" i="8" s="1"/>
  <c r="G436" i="8"/>
  <c r="H436" i="8" s="1"/>
  <c r="AE9" i="8"/>
  <c r="AD9" i="8" s="1"/>
  <c r="AB9" i="8" s="1"/>
  <c r="I9" i="8"/>
  <c r="E9" i="8"/>
  <c r="I161" i="8"/>
  <c r="E161" i="8"/>
  <c r="I177" i="8"/>
  <c r="E177" i="8"/>
  <c r="I193" i="8"/>
  <c r="E193" i="8"/>
  <c r="I209" i="8"/>
  <c r="E209" i="8"/>
  <c r="E13" i="8"/>
  <c r="I13" i="8"/>
  <c r="E24" i="8"/>
  <c r="I24" i="8"/>
  <c r="E25" i="8"/>
  <c r="I25" i="8"/>
  <c r="E41" i="8"/>
  <c r="I41" i="8"/>
  <c r="I48" i="8"/>
  <c r="E48" i="8"/>
  <c r="I56" i="8"/>
  <c r="E56" i="8"/>
  <c r="I64" i="8"/>
  <c r="E64" i="8"/>
  <c r="I72" i="8"/>
  <c r="E72" i="8"/>
  <c r="I80" i="8"/>
  <c r="E80" i="8"/>
  <c r="I88" i="8"/>
  <c r="E88" i="8"/>
  <c r="I96" i="8"/>
  <c r="E96" i="8"/>
  <c r="I104" i="8"/>
  <c r="E104" i="8"/>
  <c r="I112" i="8"/>
  <c r="E112" i="8"/>
  <c r="I120" i="8"/>
  <c r="E120" i="8"/>
  <c r="I128" i="8"/>
  <c r="E128" i="8"/>
  <c r="I136" i="8"/>
  <c r="E136" i="8"/>
  <c r="I144" i="8"/>
  <c r="E144" i="8"/>
  <c r="I152" i="8"/>
  <c r="E152" i="8"/>
  <c r="I171" i="8"/>
  <c r="E171" i="8"/>
  <c r="I187" i="8"/>
  <c r="E187" i="8"/>
  <c r="I203" i="8"/>
  <c r="E203" i="8"/>
  <c r="I211" i="8"/>
  <c r="E211" i="8"/>
  <c r="I219" i="8"/>
  <c r="E219" i="8"/>
  <c r="I227" i="8"/>
  <c r="E227" i="8"/>
  <c r="I235" i="8"/>
  <c r="E235" i="8"/>
  <c r="I243" i="8"/>
  <c r="E243" i="8"/>
  <c r="I251" i="8"/>
  <c r="E251" i="8"/>
  <c r="I259" i="8"/>
  <c r="E259" i="8"/>
  <c r="I267" i="8"/>
  <c r="E267" i="8"/>
  <c r="I275" i="8"/>
  <c r="E275" i="8"/>
  <c r="I283" i="8"/>
  <c r="E283" i="8"/>
  <c r="I291" i="8"/>
  <c r="E291" i="8"/>
  <c r="I4" i="8"/>
  <c r="E4" i="8"/>
  <c r="U35" i="8"/>
  <c r="V35" i="8"/>
  <c r="T39" i="8" s="1"/>
  <c r="AE11" i="8"/>
  <c r="AD11" i="8" s="1"/>
  <c r="AB11" i="8" s="1"/>
  <c r="AC29" i="8"/>
  <c r="AF25" i="8"/>
  <c r="AG30" i="8"/>
  <c r="AC25" i="8"/>
  <c r="AC24" i="8"/>
  <c r="AC30" i="8"/>
  <c r="AG25" i="8"/>
  <c r="AF24" i="8"/>
  <c r="AF30" i="8"/>
  <c r="AG24" i="8"/>
  <c r="N302" i="8" l="1"/>
  <c r="Z27" i="8"/>
  <c r="AA27" i="8" s="1"/>
  <c r="T71" i="15"/>
  <c r="U71" i="15" s="1"/>
  <c r="S72" i="15"/>
  <c r="T71" i="14"/>
  <c r="U71" i="14" s="1"/>
  <c r="S72" i="14"/>
  <c r="F189" i="8"/>
  <c r="N413" i="8"/>
  <c r="N388" i="8"/>
  <c r="O388" i="8" s="1"/>
  <c r="N298" i="8"/>
  <c r="N346" i="8"/>
  <c r="N376" i="8"/>
  <c r="N396" i="8"/>
  <c r="O396" i="8" s="1"/>
  <c r="N409" i="8"/>
  <c r="N423" i="8"/>
  <c r="O423" i="8" s="1"/>
  <c r="N366" i="8"/>
  <c r="O366" i="8" s="1"/>
  <c r="N379" i="8"/>
  <c r="N312" i="8"/>
  <c r="O312" i="8" s="1"/>
  <c r="N378" i="8"/>
  <c r="N385" i="8"/>
  <c r="O385" i="8" s="1"/>
  <c r="N393" i="8"/>
  <c r="O393" i="8" s="1"/>
  <c r="N389" i="8"/>
  <c r="N362" i="8"/>
  <c r="N314" i="8"/>
  <c r="N440" i="8"/>
  <c r="O440" i="8" s="1"/>
  <c r="N425" i="8"/>
  <c r="N400" i="8"/>
  <c r="O400" i="8" s="1"/>
  <c r="N342" i="8"/>
  <c r="T41" i="8"/>
  <c r="AC9" i="8"/>
  <c r="AC15" i="8"/>
  <c r="AC17" i="8"/>
  <c r="AB4" i="8"/>
  <c r="AC4" i="8" s="1"/>
  <c r="AB8" i="8"/>
  <c r="AC8" i="8" s="1"/>
  <c r="F13" i="8"/>
  <c r="I403" i="8"/>
  <c r="E403" i="8"/>
  <c r="F35" i="8"/>
  <c r="F435" i="8"/>
  <c r="F348" i="8"/>
  <c r="F226" i="8"/>
  <c r="F398" i="8"/>
  <c r="F183" i="8"/>
  <c r="I352" i="8"/>
  <c r="E352" i="8"/>
  <c r="AB19" i="8"/>
  <c r="F310" i="8"/>
  <c r="F20" i="8"/>
  <c r="F361" i="8"/>
  <c r="F91" i="8"/>
  <c r="F167" i="8"/>
  <c r="AC12" i="8"/>
  <c r="I407" i="8"/>
  <c r="E407" i="8"/>
  <c r="F295" i="8"/>
  <c r="F263" i="8"/>
  <c r="F231" i="8"/>
  <c r="F191" i="8"/>
  <c r="F140" i="8"/>
  <c r="F108" i="8"/>
  <c r="F76" i="8"/>
  <c r="L76" i="8" s="1"/>
  <c r="M76" i="8" s="1"/>
  <c r="F44" i="8"/>
  <c r="F422" i="8"/>
  <c r="F416" i="8"/>
  <c r="F387" i="8"/>
  <c r="F312" i="8"/>
  <c r="F330" i="8"/>
  <c r="F275" i="8"/>
  <c r="F243" i="8"/>
  <c r="F211" i="8"/>
  <c r="F152" i="8"/>
  <c r="F120" i="8"/>
  <c r="F88" i="8"/>
  <c r="F56" i="8"/>
  <c r="F177" i="8"/>
  <c r="I436" i="8"/>
  <c r="E436" i="8"/>
  <c r="N377" i="8"/>
  <c r="O377" i="8" s="1"/>
  <c r="N350" i="8"/>
  <c r="O350" i="8" s="1"/>
  <c r="I395" i="8"/>
  <c r="E395" i="8"/>
  <c r="F22" i="8"/>
  <c r="F396" i="8"/>
  <c r="F367" i="8"/>
  <c r="N403" i="8"/>
  <c r="I344" i="8"/>
  <c r="E344" i="8"/>
  <c r="N304" i="8"/>
  <c r="O304" i="8" s="1"/>
  <c r="F32" i="8"/>
  <c r="F31" i="8"/>
  <c r="I409" i="8"/>
  <c r="E409" i="8"/>
  <c r="N419" i="8"/>
  <c r="I372" i="8"/>
  <c r="E372" i="8"/>
  <c r="I306" i="8"/>
  <c r="E306" i="8"/>
  <c r="N374" i="8"/>
  <c r="N406" i="8"/>
  <c r="O406" i="8" s="1"/>
  <c r="I341" i="8"/>
  <c r="E341" i="8"/>
  <c r="F158" i="8"/>
  <c r="F199" i="8"/>
  <c r="F315" i="8"/>
  <c r="N417" i="8"/>
  <c r="N415" i="8"/>
  <c r="N418" i="8"/>
  <c r="O418" i="8" s="1"/>
  <c r="F14" i="8"/>
  <c r="F23" i="8"/>
  <c r="L23" i="8" s="1"/>
  <c r="M23" i="8" s="1"/>
  <c r="F30" i="8"/>
  <c r="F424" i="8"/>
  <c r="F334" i="8"/>
  <c r="N384" i="8"/>
  <c r="O384" i="8" s="1"/>
  <c r="F418" i="8"/>
  <c r="N326" i="8"/>
  <c r="F390" i="8"/>
  <c r="F397" i="8"/>
  <c r="F388" i="8"/>
  <c r="N411" i="8"/>
  <c r="AC11" i="8"/>
  <c r="F41" i="8"/>
  <c r="L41" i="8" s="1"/>
  <c r="M41" i="8" s="1"/>
  <c r="F24" i="8"/>
  <c r="I420" i="8"/>
  <c r="E420" i="8"/>
  <c r="N422" i="8"/>
  <c r="O422" i="8" s="1"/>
  <c r="N334" i="8"/>
  <c r="O334" i="8" s="1"/>
  <c r="F197" i="8"/>
  <c r="F165" i="8"/>
  <c r="F21" i="8"/>
  <c r="F18" i="8"/>
  <c r="F33" i="8"/>
  <c r="I302" i="8"/>
  <c r="E302" i="8"/>
  <c r="F406" i="8"/>
  <c r="F383" i="8"/>
  <c r="F316" i="8"/>
  <c r="F258" i="8"/>
  <c r="AB14" i="8"/>
  <c r="AC14" i="8" s="1"/>
  <c r="F303" i="8"/>
  <c r="I429" i="8"/>
  <c r="E429" i="8"/>
  <c r="N395" i="8"/>
  <c r="N371" i="8"/>
  <c r="I360" i="8"/>
  <c r="E360" i="8"/>
  <c r="N344" i="8"/>
  <c r="N320" i="8"/>
  <c r="N428" i="8"/>
  <c r="O428" i="8" s="1"/>
  <c r="I374" i="8"/>
  <c r="E374" i="8"/>
  <c r="I314" i="8"/>
  <c r="E314" i="8"/>
  <c r="F393" i="8"/>
  <c r="N432" i="8"/>
  <c r="F401" i="8"/>
  <c r="F309" i="8"/>
  <c r="N405" i="8"/>
  <c r="O405" i="8" s="1"/>
  <c r="N373" i="8"/>
  <c r="O373" i="8" s="1"/>
  <c r="N372" i="8"/>
  <c r="N354" i="8"/>
  <c r="N330" i="8"/>
  <c r="O330" i="8" s="1"/>
  <c r="N306" i="8"/>
  <c r="N325" i="8"/>
  <c r="N424" i="8"/>
  <c r="O424" i="8" s="1"/>
  <c r="N358" i="8"/>
  <c r="O358" i="8" s="1"/>
  <c r="I342" i="8"/>
  <c r="E342" i="8"/>
  <c r="N309" i="8"/>
  <c r="O309" i="8" s="1"/>
  <c r="F439" i="8"/>
  <c r="F356" i="8"/>
  <c r="F174" i="8"/>
  <c r="F123" i="8"/>
  <c r="F59" i="8"/>
  <c r="F15" i="8"/>
  <c r="F335" i="8"/>
  <c r="N433" i="8"/>
  <c r="I408" i="8"/>
  <c r="E408" i="8"/>
  <c r="N436" i="8"/>
  <c r="N392" i="8"/>
  <c r="N420" i="8"/>
  <c r="N430" i="8"/>
  <c r="O430" i="8" s="1"/>
  <c r="F287" i="8"/>
  <c r="F271" i="8"/>
  <c r="F255" i="8"/>
  <c r="F239" i="8"/>
  <c r="F223" i="8"/>
  <c r="F207" i="8"/>
  <c r="F175" i="8"/>
  <c r="F148" i="8"/>
  <c r="F132" i="8"/>
  <c r="F116" i="8"/>
  <c r="F100" i="8"/>
  <c r="F84" i="8"/>
  <c r="F68" i="8"/>
  <c r="F52" i="8"/>
  <c r="F37" i="8"/>
  <c r="F7" i="8"/>
  <c r="F385" i="8"/>
  <c r="I414" i="8"/>
  <c r="E414" i="8"/>
  <c r="F431" i="8"/>
  <c r="F328" i="8"/>
  <c r="F304" i="8"/>
  <c r="F404" i="8"/>
  <c r="F322" i="8"/>
  <c r="N434" i="8"/>
  <c r="AC18" i="8"/>
  <c r="F357" i="8"/>
  <c r="F25" i="8"/>
  <c r="F181" i="8"/>
  <c r="I425" i="8"/>
  <c r="E425" i="8"/>
  <c r="F290" i="8"/>
  <c r="F186" i="8"/>
  <c r="I368" i="8"/>
  <c r="E368" i="8"/>
  <c r="I336" i="8"/>
  <c r="E336" i="8"/>
  <c r="I434" i="8"/>
  <c r="E434" i="8"/>
  <c r="I419" i="8"/>
  <c r="E419" i="8"/>
  <c r="I380" i="8"/>
  <c r="E380" i="8"/>
  <c r="F308" i="8"/>
  <c r="F155" i="8"/>
  <c r="F375" i="8"/>
  <c r="I411" i="8"/>
  <c r="E411" i="8"/>
  <c r="F279" i="8"/>
  <c r="F247" i="8"/>
  <c r="F215" i="8"/>
  <c r="F159" i="8"/>
  <c r="F124" i="8"/>
  <c r="F92" i="8"/>
  <c r="F60" i="8"/>
  <c r="F377" i="8"/>
  <c r="F430" i="8"/>
  <c r="F428" i="8"/>
  <c r="U30" i="8"/>
  <c r="N2" i="8"/>
  <c r="O2" i="8" s="1"/>
  <c r="N125" i="8"/>
  <c r="O125" i="8" s="1"/>
  <c r="N201" i="8"/>
  <c r="O201" i="8" s="1"/>
  <c r="N37" i="8"/>
  <c r="O37" i="8" s="1"/>
  <c r="N65" i="8"/>
  <c r="O65" i="8" s="1"/>
  <c r="N97" i="8"/>
  <c r="O97" i="8" s="1"/>
  <c r="N129" i="8"/>
  <c r="O129" i="8" s="1"/>
  <c r="N363" i="8"/>
  <c r="O363" i="8" s="1"/>
  <c r="N347" i="8"/>
  <c r="O347" i="8" s="1"/>
  <c r="N331" i="8"/>
  <c r="O331" i="8" s="1"/>
  <c r="N315" i="8"/>
  <c r="O315" i="8" s="1"/>
  <c r="N299" i="8"/>
  <c r="O299" i="8" s="1"/>
  <c r="N317" i="8"/>
  <c r="O317" i="8" s="1"/>
  <c r="N295" i="8"/>
  <c r="O295" i="8" s="1"/>
  <c r="N287" i="8"/>
  <c r="O287" i="8" s="1"/>
  <c r="N279" i="8"/>
  <c r="O279" i="8" s="1"/>
  <c r="N271" i="8"/>
  <c r="O271" i="8" s="1"/>
  <c r="N263" i="8"/>
  <c r="O263" i="8" s="1"/>
  <c r="N255" i="8"/>
  <c r="O255" i="8" s="1"/>
  <c r="N247" i="8"/>
  <c r="O247" i="8" s="1"/>
  <c r="N239" i="8"/>
  <c r="O239" i="8" s="1"/>
  <c r="N231" i="8"/>
  <c r="O231" i="8" s="1"/>
  <c r="N223" i="8"/>
  <c r="O223" i="8" s="1"/>
  <c r="N215" i="8"/>
  <c r="O215" i="8" s="1"/>
  <c r="N207" i="8"/>
  <c r="O207" i="8" s="1"/>
  <c r="N199" i="8"/>
  <c r="O199" i="8" s="1"/>
  <c r="N191" i="8"/>
  <c r="O191" i="8" s="1"/>
  <c r="N183" i="8"/>
  <c r="O183" i="8" s="1"/>
  <c r="N175" i="8"/>
  <c r="O175" i="8" s="1"/>
  <c r="N167" i="8"/>
  <c r="O167" i="8" s="1"/>
  <c r="N159" i="8"/>
  <c r="O159" i="8" s="1"/>
  <c r="N34" i="8"/>
  <c r="O34" i="8" s="1"/>
  <c r="N9" i="8"/>
  <c r="O9" i="8" s="1"/>
  <c r="N321" i="8"/>
  <c r="O321" i="8" s="1"/>
  <c r="N148" i="8"/>
  <c r="O148" i="8" s="1"/>
  <c r="N140" i="8"/>
  <c r="O140" i="8" s="1"/>
  <c r="N132" i="8"/>
  <c r="O132" i="8" s="1"/>
  <c r="N124" i="8"/>
  <c r="O124" i="8" s="1"/>
  <c r="N116" i="8"/>
  <c r="O116" i="8" s="1"/>
  <c r="N108" i="8"/>
  <c r="O108" i="8" s="1"/>
  <c r="N100" i="8"/>
  <c r="O100" i="8" s="1"/>
  <c r="N92" i="8"/>
  <c r="O92" i="8" s="1"/>
  <c r="N84" i="8"/>
  <c r="O84" i="8" s="1"/>
  <c r="N76" i="8"/>
  <c r="O76" i="8" s="1"/>
  <c r="N68" i="8"/>
  <c r="O68" i="8" s="1"/>
  <c r="N60" i="8"/>
  <c r="O60" i="8" s="1"/>
  <c r="N52" i="8"/>
  <c r="O52" i="8" s="1"/>
  <c r="N44" i="8"/>
  <c r="O44" i="8" s="1"/>
  <c r="N35" i="8"/>
  <c r="O35" i="8" s="1"/>
  <c r="N394" i="8"/>
  <c r="O394" i="8" s="1"/>
  <c r="N285" i="8"/>
  <c r="O285" i="8" s="1"/>
  <c r="N269" i="8"/>
  <c r="O269" i="8" s="1"/>
  <c r="N253" i="8"/>
  <c r="O253" i="8" s="1"/>
  <c r="N237" i="8"/>
  <c r="O237" i="8" s="1"/>
  <c r="N221" i="8"/>
  <c r="O221" i="8" s="1"/>
  <c r="N204" i="8"/>
  <c r="O204" i="8" s="1"/>
  <c r="N188" i="8"/>
  <c r="O188" i="8" s="1"/>
  <c r="N172" i="8"/>
  <c r="O172" i="8" s="1"/>
  <c r="N156" i="8"/>
  <c r="O156" i="8" s="1"/>
  <c r="N38" i="8"/>
  <c r="O38" i="8" s="1"/>
  <c r="N28" i="8"/>
  <c r="O28" i="8" s="1"/>
  <c r="N17" i="8"/>
  <c r="O17" i="8" s="1"/>
  <c r="N22" i="8"/>
  <c r="O22" i="8" s="1"/>
  <c r="N77" i="8"/>
  <c r="O77" i="8" s="1"/>
  <c r="N7" i="8"/>
  <c r="O7" i="8" s="1"/>
  <c r="N14" i="8"/>
  <c r="O14" i="8" s="1"/>
  <c r="N196" i="8"/>
  <c r="O196" i="8" s="1"/>
  <c r="N359" i="8"/>
  <c r="O359" i="8" s="1"/>
  <c r="N343" i="8"/>
  <c r="O343" i="8" s="1"/>
  <c r="N327" i="8"/>
  <c r="O327" i="8" s="1"/>
  <c r="N311" i="8"/>
  <c r="O311" i="8" s="1"/>
  <c r="N365" i="8"/>
  <c r="O365" i="8" s="1"/>
  <c r="N301" i="8"/>
  <c r="O301" i="8" s="1"/>
  <c r="N294" i="8"/>
  <c r="O294" i="8" s="1"/>
  <c r="N286" i="8"/>
  <c r="O286" i="8" s="1"/>
  <c r="N278" i="8"/>
  <c r="O278" i="8" s="1"/>
  <c r="N270" i="8"/>
  <c r="O270" i="8" s="1"/>
  <c r="N262" i="8"/>
  <c r="O262" i="8" s="1"/>
  <c r="N254" i="8"/>
  <c r="O254" i="8" s="1"/>
  <c r="N246" i="8"/>
  <c r="O246" i="8" s="1"/>
  <c r="N238" i="8"/>
  <c r="O238" i="8" s="1"/>
  <c r="N230" i="8"/>
  <c r="O230" i="8" s="1"/>
  <c r="N222" i="8"/>
  <c r="O222" i="8" s="1"/>
  <c r="N214" i="8"/>
  <c r="O214" i="8" s="1"/>
  <c r="N206" i="8"/>
  <c r="O206" i="8" s="1"/>
  <c r="N198" i="8"/>
  <c r="O198" i="8" s="1"/>
  <c r="N190" i="8"/>
  <c r="O190" i="8" s="1"/>
  <c r="N182" i="8"/>
  <c r="O182" i="8" s="1"/>
  <c r="N174" i="8"/>
  <c r="O174" i="8" s="1"/>
  <c r="N166" i="8"/>
  <c r="O166" i="8" s="1"/>
  <c r="N158" i="8"/>
  <c r="O158" i="8" s="1"/>
  <c r="N32" i="8"/>
  <c r="O32" i="8" s="1"/>
  <c r="N23" i="8"/>
  <c r="O23" i="8" s="1"/>
  <c r="N16" i="8"/>
  <c r="O16" i="8" s="1"/>
  <c r="N370" i="8"/>
  <c r="O370" i="8" s="1"/>
  <c r="N305" i="8"/>
  <c r="O305" i="8" s="1"/>
  <c r="N296" i="8"/>
  <c r="O296" i="8" s="1"/>
  <c r="N288" i="8"/>
  <c r="O288" i="8" s="1"/>
  <c r="N280" i="8"/>
  <c r="O280" i="8" s="1"/>
  <c r="N272" i="8"/>
  <c r="O272" i="8" s="1"/>
  <c r="N264" i="8"/>
  <c r="O264" i="8" s="1"/>
  <c r="N256" i="8"/>
  <c r="O256" i="8" s="1"/>
  <c r="N248" i="8"/>
  <c r="O248" i="8" s="1"/>
  <c r="N240" i="8"/>
  <c r="O240" i="8" s="1"/>
  <c r="N232" i="8"/>
  <c r="O232" i="8" s="1"/>
  <c r="N224" i="8"/>
  <c r="O224" i="8" s="1"/>
  <c r="N216" i="8"/>
  <c r="O216" i="8" s="1"/>
  <c r="N205" i="8"/>
  <c r="O205" i="8" s="1"/>
  <c r="N189" i="8"/>
  <c r="O189" i="8" s="1"/>
  <c r="N173" i="8"/>
  <c r="O173" i="8" s="1"/>
  <c r="N157" i="8"/>
  <c r="O157" i="8" s="1"/>
  <c r="N147" i="8"/>
  <c r="O147" i="8" s="1"/>
  <c r="N139" i="8"/>
  <c r="O139" i="8" s="1"/>
  <c r="N131" i="8"/>
  <c r="O131" i="8" s="1"/>
  <c r="N123" i="8"/>
  <c r="O123" i="8" s="1"/>
  <c r="N115" i="8"/>
  <c r="O115" i="8" s="1"/>
  <c r="N107" i="8"/>
  <c r="O107" i="8" s="1"/>
  <c r="N99" i="8"/>
  <c r="O99" i="8" s="1"/>
  <c r="N91" i="8"/>
  <c r="O91" i="8" s="1"/>
  <c r="N83" i="8"/>
  <c r="O83" i="8" s="1"/>
  <c r="N75" i="8"/>
  <c r="O75" i="8" s="1"/>
  <c r="N67" i="8"/>
  <c r="O67" i="8" s="1"/>
  <c r="N59" i="8"/>
  <c r="O59" i="8" s="1"/>
  <c r="N51" i="8"/>
  <c r="O51" i="8" s="1"/>
  <c r="N43" i="8"/>
  <c r="O43" i="8" s="1"/>
  <c r="N33" i="8"/>
  <c r="O33" i="8" s="1"/>
  <c r="N21" i="8"/>
  <c r="O21" i="8" s="1"/>
  <c r="N12" i="8"/>
  <c r="O12" i="8" s="1"/>
  <c r="N281" i="8"/>
  <c r="O281" i="8" s="1"/>
  <c r="N265" i="8"/>
  <c r="O265" i="8" s="1"/>
  <c r="N249" i="8"/>
  <c r="O249" i="8" s="1"/>
  <c r="N233" i="8"/>
  <c r="O233" i="8" s="1"/>
  <c r="N217" i="8"/>
  <c r="O217" i="8" s="1"/>
  <c r="N27" i="8"/>
  <c r="O27" i="8" s="1"/>
  <c r="N427" i="8"/>
  <c r="O427" i="8" s="1"/>
  <c r="N160" i="8"/>
  <c r="O160" i="8" s="1"/>
  <c r="N297" i="8"/>
  <c r="O297" i="8" s="1"/>
  <c r="N181" i="8"/>
  <c r="O181" i="8" s="1"/>
  <c r="N154" i="8"/>
  <c r="O154" i="8" s="1"/>
  <c r="N138" i="8"/>
  <c r="O138" i="8" s="1"/>
  <c r="N122" i="8"/>
  <c r="O122" i="8" s="1"/>
  <c r="N106" i="8"/>
  <c r="O106" i="8" s="1"/>
  <c r="N90" i="8"/>
  <c r="O90" i="8" s="1"/>
  <c r="N74" i="8"/>
  <c r="O74" i="8" s="1"/>
  <c r="N15" i="8"/>
  <c r="O15" i="8" s="1"/>
  <c r="N57" i="8"/>
  <c r="O57" i="8" s="1"/>
  <c r="N165" i="8"/>
  <c r="O165" i="8" s="1"/>
  <c r="N69" i="8"/>
  <c r="O69" i="8" s="1"/>
  <c r="N101" i="8"/>
  <c r="O101" i="8" s="1"/>
  <c r="N133" i="8"/>
  <c r="O133" i="8" s="1"/>
  <c r="N169" i="8"/>
  <c r="O169" i="8" s="1"/>
  <c r="N19" i="8"/>
  <c r="O19" i="8" s="1"/>
  <c r="N24" i="8"/>
  <c r="O24" i="8" s="1"/>
  <c r="N31" i="8"/>
  <c r="O31" i="8" s="1"/>
  <c r="N45" i="8"/>
  <c r="O45" i="8" s="1"/>
  <c r="N58" i="8"/>
  <c r="O58" i="8" s="1"/>
  <c r="N89" i="8"/>
  <c r="O89" i="8" s="1"/>
  <c r="N121" i="8"/>
  <c r="O121" i="8" s="1"/>
  <c r="N153" i="8"/>
  <c r="O153" i="8" s="1"/>
  <c r="N26" i="8"/>
  <c r="O26" i="8" s="1"/>
  <c r="N109" i="8"/>
  <c r="O109" i="8" s="1"/>
  <c r="N113" i="8"/>
  <c r="O113" i="8" s="1"/>
  <c r="N339" i="8"/>
  <c r="O339" i="8" s="1"/>
  <c r="N307" i="8"/>
  <c r="O307" i="8" s="1"/>
  <c r="N386" i="8"/>
  <c r="O386" i="8" s="1"/>
  <c r="N282" i="8"/>
  <c r="O282" i="8" s="1"/>
  <c r="N266" i="8"/>
  <c r="O266" i="8" s="1"/>
  <c r="N250" i="8"/>
  <c r="O250" i="8" s="1"/>
  <c r="N234" i="8"/>
  <c r="O234" i="8" s="1"/>
  <c r="N218" i="8"/>
  <c r="O218" i="8" s="1"/>
  <c r="N202" i="8"/>
  <c r="O202" i="8" s="1"/>
  <c r="N186" i="8"/>
  <c r="O186" i="8" s="1"/>
  <c r="N170" i="8"/>
  <c r="O170" i="8" s="1"/>
  <c r="N13" i="8"/>
  <c r="O13" i="8" s="1"/>
  <c r="N353" i="8"/>
  <c r="O353" i="8" s="1"/>
  <c r="N276" i="8"/>
  <c r="O276" i="8" s="1"/>
  <c r="N244" i="8"/>
  <c r="O244" i="8" s="1"/>
  <c r="N212" i="8"/>
  <c r="O212" i="8" s="1"/>
  <c r="N168" i="8"/>
  <c r="O168" i="8" s="1"/>
  <c r="N151" i="8"/>
  <c r="O151" i="8" s="1"/>
  <c r="N135" i="8"/>
  <c r="O135" i="8" s="1"/>
  <c r="N119" i="8"/>
  <c r="O119" i="8" s="1"/>
  <c r="N103" i="8"/>
  <c r="O103" i="8" s="1"/>
  <c r="N87" i="8"/>
  <c r="O87" i="8" s="1"/>
  <c r="N71" i="8"/>
  <c r="O71" i="8" s="1"/>
  <c r="N55" i="8"/>
  <c r="O55" i="8" s="1"/>
  <c r="N289" i="8"/>
  <c r="O289" i="8" s="1"/>
  <c r="N257" i="8"/>
  <c r="O257" i="8" s="1"/>
  <c r="N225" i="8"/>
  <c r="O225" i="8" s="1"/>
  <c r="N177" i="8"/>
  <c r="O177" i="8" s="1"/>
  <c r="N134" i="8"/>
  <c r="O134" i="8" s="1"/>
  <c r="N114" i="8"/>
  <c r="O114" i="8" s="1"/>
  <c r="N94" i="8"/>
  <c r="O94" i="8" s="1"/>
  <c r="N70" i="8"/>
  <c r="O70" i="8" s="1"/>
  <c r="N50" i="8"/>
  <c r="O50" i="8" s="1"/>
  <c r="N149" i="8"/>
  <c r="O149" i="8" s="1"/>
  <c r="N6" i="8"/>
  <c r="O6" i="8" s="1"/>
  <c r="N40" i="8"/>
  <c r="O40" i="8" s="1"/>
  <c r="N49" i="8"/>
  <c r="O49" i="8" s="1"/>
  <c r="N164" i="8"/>
  <c r="O164" i="8" s="1"/>
  <c r="N8" i="8"/>
  <c r="O8" i="8" s="1"/>
  <c r="N81" i="8"/>
  <c r="O81" i="8" s="1"/>
  <c r="N431" i="8"/>
  <c r="O431" i="8" s="1"/>
  <c r="N391" i="8"/>
  <c r="O391" i="8" s="1"/>
  <c r="N375" i="8"/>
  <c r="O375" i="8" s="1"/>
  <c r="N421" i="8"/>
  <c r="O421" i="8" s="1"/>
  <c r="N364" i="8"/>
  <c r="O364" i="8" s="1"/>
  <c r="N348" i="8"/>
  <c r="O348" i="8" s="1"/>
  <c r="N332" i="8"/>
  <c r="O332" i="8" s="1"/>
  <c r="N316" i="8"/>
  <c r="O316" i="8" s="1"/>
  <c r="N300" i="8"/>
  <c r="O300" i="8" s="1"/>
  <c r="N398" i="8"/>
  <c r="O398" i="8" s="1"/>
  <c r="N367" i="8"/>
  <c r="O367" i="8" s="1"/>
  <c r="N335" i="8"/>
  <c r="O335" i="8" s="1"/>
  <c r="N303" i="8"/>
  <c r="O303" i="8" s="1"/>
  <c r="N291" i="8"/>
  <c r="O291" i="8" s="1"/>
  <c r="N275" i="8"/>
  <c r="O275" i="8" s="1"/>
  <c r="N259" i="8"/>
  <c r="O259" i="8" s="1"/>
  <c r="N243" i="8"/>
  <c r="O243" i="8" s="1"/>
  <c r="N227" i="8"/>
  <c r="O227" i="8" s="1"/>
  <c r="N211" i="8"/>
  <c r="O211" i="8" s="1"/>
  <c r="N195" i="8"/>
  <c r="O195" i="8" s="1"/>
  <c r="N179" i="8"/>
  <c r="O179" i="8" s="1"/>
  <c r="N163" i="8"/>
  <c r="O163" i="8" s="1"/>
  <c r="N30" i="8"/>
  <c r="O30" i="8" s="1"/>
  <c r="N20" i="8"/>
  <c r="O20" i="8" s="1"/>
  <c r="N390" i="8"/>
  <c r="O390" i="8" s="1"/>
  <c r="N284" i="8"/>
  <c r="O284" i="8" s="1"/>
  <c r="N252" i="8"/>
  <c r="O252" i="8" s="1"/>
  <c r="N220" i="8"/>
  <c r="O220" i="8" s="1"/>
  <c r="N184" i="8"/>
  <c r="O184" i="8" s="1"/>
  <c r="N144" i="8"/>
  <c r="O144" i="8" s="1"/>
  <c r="N128" i="8"/>
  <c r="O128" i="8" s="1"/>
  <c r="N112" i="8"/>
  <c r="O112" i="8" s="1"/>
  <c r="N96" i="8"/>
  <c r="O96" i="8" s="1"/>
  <c r="N80" i="8"/>
  <c r="O80" i="8" s="1"/>
  <c r="N64" i="8"/>
  <c r="O64" i="8" s="1"/>
  <c r="N48" i="8"/>
  <c r="O48" i="8" s="1"/>
  <c r="N412" i="8"/>
  <c r="O412" i="8" s="1"/>
  <c r="N277" i="8"/>
  <c r="O277" i="8" s="1"/>
  <c r="N245" i="8"/>
  <c r="O245" i="8" s="1"/>
  <c r="N213" i="8"/>
  <c r="O213" i="8" s="1"/>
  <c r="N193" i="8"/>
  <c r="O193" i="8" s="1"/>
  <c r="N29" i="8"/>
  <c r="O29" i="8" s="1"/>
  <c r="N11" i="8"/>
  <c r="O11" i="8" s="1"/>
  <c r="N361" i="8"/>
  <c r="O361" i="8" s="1"/>
  <c r="N329" i="8"/>
  <c r="O329" i="8" s="1"/>
  <c r="N185" i="8"/>
  <c r="O185" i="8" s="1"/>
  <c r="N192" i="8"/>
  <c r="O192" i="8" s="1"/>
  <c r="N150" i="8"/>
  <c r="O150" i="8" s="1"/>
  <c r="N130" i="8"/>
  <c r="O130" i="8" s="1"/>
  <c r="N110" i="8"/>
  <c r="O110" i="8" s="1"/>
  <c r="N86" i="8"/>
  <c r="O86" i="8" s="1"/>
  <c r="N66" i="8"/>
  <c r="O66" i="8" s="1"/>
  <c r="N53" i="8"/>
  <c r="O53" i="8" s="1"/>
  <c r="N117" i="8"/>
  <c r="O117" i="8" s="1"/>
  <c r="N3" i="8"/>
  <c r="O3" i="8" s="1"/>
  <c r="N25" i="8"/>
  <c r="O25" i="8" s="1"/>
  <c r="N42" i="8"/>
  <c r="O42" i="8" s="1"/>
  <c r="N54" i="8"/>
  <c r="O54" i="8" s="1"/>
  <c r="N137" i="8"/>
  <c r="O137" i="8" s="1"/>
  <c r="N176" i="8"/>
  <c r="O176" i="8" s="1"/>
  <c r="N18" i="8"/>
  <c r="O18" i="8" s="1"/>
  <c r="N369" i="8"/>
  <c r="O369" i="8" s="1"/>
  <c r="N355" i="8"/>
  <c r="O355" i="8" s="1"/>
  <c r="N323" i="8"/>
  <c r="O323" i="8" s="1"/>
  <c r="N290" i="8"/>
  <c r="O290" i="8" s="1"/>
  <c r="N274" i="8"/>
  <c r="O274" i="8" s="1"/>
  <c r="N258" i="8"/>
  <c r="O258" i="8" s="1"/>
  <c r="N242" i="8"/>
  <c r="O242" i="8" s="1"/>
  <c r="N226" i="8"/>
  <c r="O226" i="8" s="1"/>
  <c r="N210" i="8"/>
  <c r="O210" i="8" s="1"/>
  <c r="N194" i="8"/>
  <c r="O194" i="8" s="1"/>
  <c r="N178" i="8"/>
  <c r="O178" i="8" s="1"/>
  <c r="N162" i="8"/>
  <c r="O162" i="8" s="1"/>
  <c r="N5" i="8"/>
  <c r="O5" i="8" s="1"/>
  <c r="N292" i="8"/>
  <c r="O292" i="8" s="1"/>
  <c r="N260" i="8"/>
  <c r="O260" i="8" s="1"/>
  <c r="N228" i="8"/>
  <c r="O228" i="8" s="1"/>
  <c r="N200" i="8"/>
  <c r="O200" i="8" s="1"/>
  <c r="N143" i="8"/>
  <c r="O143" i="8" s="1"/>
  <c r="N127" i="8"/>
  <c r="O127" i="8" s="1"/>
  <c r="N111" i="8"/>
  <c r="O111" i="8" s="1"/>
  <c r="N95" i="8"/>
  <c r="O95" i="8" s="1"/>
  <c r="N79" i="8"/>
  <c r="O79" i="8" s="1"/>
  <c r="N63" i="8"/>
  <c r="O63" i="8" s="1"/>
  <c r="N47" i="8"/>
  <c r="O47" i="8" s="1"/>
  <c r="N273" i="8"/>
  <c r="O273" i="8" s="1"/>
  <c r="N241" i="8"/>
  <c r="O241" i="8" s="1"/>
  <c r="N209" i="8"/>
  <c r="O209" i="8" s="1"/>
  <c r="N39" i="8"/>
  <c r="O39" i="8" s="1"/>
  <c r="N10" i="8"/>
  <c r="O10" i="8" s="1"/>
  <c r="N180" i="8"/>
  <c r="O180" i="8" s="1"/>
  <c r="N146" i="8"/>
  <c r="O146" i="8" s="1"/>
  <c r="N126" i="8"/>
  <c r="O126" i="8" s="1"/>
  <c r="N102" i="8"/>
  <c r="O102" i="8" s="1"/>
  <c r="N82" i="8"/>
  <c r="O82" i="8" s="1"/>
  <c r="N62" i="8"/>
  <c r="O62" i="8" s="1"/>
  <c r="N61" i="8"/>
  <c r="O61" i="8" s="1"/>
  <c r="N41" i="8"/>
  <c r="O41" i="8" s="1"/>
  <c r="N85" i="8"/>
  <c r="O85" i="8" s="1"/>
  <c r="N197" i="8"/>
  <c r="O197" i="8" s="1"/>
  <c r="N105" i="8"/>
  <c r="O105" i="8" s="1"/>
  <c r="N93" i="8"/>
  <c r="O93" i="8" s="1"/>
  <c r="N145" i="8"/>
  <c r="O145" i="8" s="1"/>
  <c r="N438" i="8"/>
  <c r="O438" i="8" s="1"/>
  <c r="N399" i="8"/>
  <c r="O399" i="8" s="1"/>
  <c r="N383" i="8"/>
  <c r="O383" i="8" s="1"/>
  <c r="N356" i="8"/>
  <c r="O356" i="8" s="1"/>
  <c r="N340" i="8"/>
  <c r="O340" i="8" s="1"/>
  <c r="N324" i="8"/>
  <c r="O324" i="8" s="1"/>
  <c r="N308" i="8"/>
  <c r="O308" i="8" s="1"/>
  <c r="N382" i="8"/>
  <c r="O382" i="8" s="1"/>
  <c r="N351" i="8"/>
  <c r="O351" i="8" s="1"/>
  <c r="N319" i="8"/>
  <c r="O319" i="8" s="1"/>
  <c r="N349" i="8"/>
  <c r="O349" i="8" s="1"/>
  <c r="N333" i="8"/>
  <c r="O333" i="8" s="1"/>
  <c r="N283" i="8"/>
  <c r="O283" i="8" s="1"/>
  <c r="N267" i="8"/>
  <c r="O267" i="8" s="1"/>
  <c r="N251" i="8"/>
  <c r="O251" i="8" s="1"/>
  <c r="N235" i="8"/>
  <c r="O235" i="8" s="1"/>
  <c r="N219" i="8"/>
  <c r="O219" i="8" s="1"/>
  <c r="N203" i="8"/>
  <c r="O203" i="8" s="1"/>
  <c r="N187" i="8"/>
  <c r="O187" i="8" s="1"/>
  <c r="N171" i="8"/>
  <c r="O171" i="8" s="1"/>
  <c r="N155" i="8"/>
  <c r="O155" i="8" s="1"/>
  <c r="N4" i="8"/>
  <c r="O4" i="8" s="1"/>
  <c r="N337" i="8"/>
  <c r="O337" i="8" s="1"/>
  <c r="N268" i="8"/>
  <c r="O268" i="8" s="1"/>
  <c r="N236" i="8"/>
  <c r="O236" i="8" s="1"/>
  <c r="N152" i="8"/>
  <c r="O152" i="8" s="1"/>
  <c r="N136" i="8"/>
  <c r="O136" i="8" s="1"/>
  <c r="N120" i="8"/>
  <c r="O120" i="8" s="1"/>
  <c r="N104" i="8"/>
  <c r="O104" i="8" s="1"/>
  <c r="N88" i="8"/>
  <c r="O88" i="8" s="1"/>
  <c r="N72" i="8"/>
  <c r="O72" i="8" s="1"/>
  <c r="N56" i="8"/>
  <c r="O56" i="8" s="1"/>
  <c r="N402" i="8"/>
  <c r="O402" i="8" s="1"/>
  <c r="N293" i="8"/>
  <c r="O293" i="8" s="1"/>
  <c r="N261" i="8"/>
  <c r="O261" i="8" s="1"/>
  <c r="N229" i="8"/>
  <c r="O229" i="8" s="1"/>
  <c r="N161" i="8"/>
  <c r="O161" i="8" s="1"/>
  <c r="N345" i="8"/>
  <c r="O345" i="8" s="1"/>
  <c r="N313" i="8"/>
  <c r="O313" i="8" s="1"/>
  <c r="N142" i="8"/>
  <c r="O142" i="8" s="1"/>
  <c r="N118" i="8"/>
  <c r="O118" i="8" s="1"/>
  <c r="N98" i="8"/>
  <c r="O98" i="8" s="1"/>
  <c r="N78" i="8"/>
  <c r="O78" i="8" s="1"/>
  <c r="N141" i="8"/>
  <c r="O141" i="8" s="1"/>
  <c r="N36" i="8"/>
  <c r="O36" i="8" s="1"/>
  <c r="N46" i="8"/>
  <c r="O46" i="8" s="1"/>
  <c r="N208" i="8"/>
  <c r="O208" i="8" s="1"/>
  <c r="N73" i="8"/>
  <c r="O73" i="8" s="1"/>
  <c r="F291" i="8"/>
  <c r="F259" i="8"/>
  <c r="F227" i="8"/>
  <c r="F187" i="8"/>
  <c r="F136" i="8"/>
  <c r="F104" i="8"/>
  <c r="F72" i="8"/>
  <c r="F209" i="8"/>
  <c r="F9" i="8"/>
  <c r="I371" i="8"/>
  <c r="E371" i="8"/>
  <c r="F2" i="8"/>
  <c r="F423" i="8"/>
  <c r="F332" i="8"/>
  <c r="F242" i="8"/>
  <c r="F350" i="8"/>
  <c r="I379" i="8"/>
  <c r="E379" i="8"/>
  <c r="N360" i="8"/>
  <c r="N328" i="8"/>
  <c r="O328" i="8" s="1"/>
  <c r="I389" i="8"/>
  <c r="E389" i="8"/>
  <c r="N426" i="8"/>
  <c r="O426" i="8" s="1"/>
  <c r="I378" i="8"/>
  <c r="E378" i="8"/>
  <c r="N381" i="8"/>
  <c r="I354" i="8"/>
  <c r="E354" i="8"/>
  <c r="N338" i="8"/>
  <c r="O338" i="8" s="1"/>
  <c r="I415" i="8"/>
  <c r="E415" i="8"/>
  <c r="I417" i="8"/>
  <c r="E417" i="8"/>
  <c r="F182" i="8"/>
  <c r="F107" i="8"/>
  <c r="F43" i="8"/>
  <c r="F382" i="8"/>
  <c r="I392" i="8"/>
  <c r="E392" i="8"/>
  <c r="F4" i="8"/>
  <c r="F283" i="8"/>
  <c r="F267" i="8"/>
  <c r="F251" i="8"/>
  <c r="F235" i="8"/>
  <c r="F219" i="8"/>
  <c r="F203" i="8"/>
  <c r="F171" i="8"/>
  <c r="F144" i="8"/>
  <c r="F128" i="8"/>
  <c r="F112" i="8"/>
  <c r="F96" i="8"/>
  <c r="F80" i="8"/>
  <c r="F64" i="8"/>
  <c r="F48" i="8"/>
  <c r="F193" i="8"/>
  <c r="F161" i="8"/>
  <c r="I413" i="8"/>
  <c r="E413" i="8"/>
  <c r="I381" i="8"/>
  <c r="E381" i="8"/>
  <c r="N318" i="8"/>
  <c r="O318" i="8" s="1"/>
  <c r="F364" i="8"/>
  <c r="F300" i="8"/>
  <c r="F274" i="8"/>
  <c r="F210" i="8"/>
  <c r="F440" i="8"/>
  <c r="N429" i="8"/>
  <c r="N387" i="8"/>
  <c r="O387" i="8" s="1"/>
  <c r="N368" i="8"/>
  <c r="N352" i="8"/>
  <c r="N336" i="8"/>
  <c r="I320" i="8"/>
  <c r="E320" i="8"/>
  <c r="N410" i="8"/>
  <c r="O410" i="8" s="1"/>
  <c r="N439" i="8"/>
  <c r="O439" i="8" s="1"/>
  <c r="N435" i="8"/>
  <c r="O435" i="8" s="1"/>
  <c r="F366" i="8"/>
  <c r="I432" i="8"/>
  <c r="E432" i="8"/>
  <c r="N397" i="8"/>
  <c r="O397" i="8" s="1"/>
  <c r="N404" i="8"/>
  <c r="O404" i="8" s="1"/>
  <c r="I362" i="8"/>
  <c r="E362" i="8"/>
  <c r="I346" i="8"/>
  <c r="E346" i="8"/>
  <c r="N322" i="8"/>
  <c r="O322" i="8" s="1"/>
  <c r="I298" i="8"/>
  <c r="E298" i="8"/>
  <c r="I325" i="8"/>
  <c r="E325" i="8"/>
  <c r="N437" i="8"/>
  <c r="O437" i="8" s="1"/>
  <c r="N401" i="8"/>
  <c r="O401" i="8" s="1"/>
  <c r="N310" i="8"/>
  <c r="O310" i="8" s="1"/>
  <c r="I326" i="8"/>
  <c r="E326" i="8"/>
  <c r="F410" i="8"/>
  <c r="F340" i="8"/>
  <c r="F318" i="8"/>
  <c r="F139" i="8"/>
  <c r="F75" i="8"/>
  <c r="F358" i="8"/>
  <c r="I433" i="8"/>
  <c r="E433" i="8"/>
  <c r="N408" i="8"/>
  <c r="N407" i="8"/>
  <c r="I376" i="8"/>
  <c r="E376" i="8"/>
  <c r="N357" i="8"/>
  <c r="O357" i="8" s="1"/>
  <c r="N416" i="8"/>
  <c r="O416" i="8" s="1"/>
  <c r="N414" i="8"/>
  <c r="F426" i="8"/>
  <c r="N380" i="8"/>
  <c r="N341" i="8"/>
  <c r="F324" i="8"/>
  <c r="F319" i="8"/>
  <c r="F405" i="8"/>
  <c r="F373" i="8"/>
  <c r="F338" i="8"/>
  <c r="AD29" i="8"/>
  <c r="AC27" i="8"/>
  <c r="U14" i="8"/>
  <c r="AD24" i="8"/>
  <c r="AD25" i="8"/>
  <c r="AD30" i="8"/>
  <c r="O298" i="8" l="1"/>
  <c r="O336" i="8"/>
  <c r="O368" i="8"/>
  <c r="O413" i="8"/>
  <c r="O346" i="8"/>
  <c r="O302" i="8"/>
  <c r="O429" i="8"/>
  <c r="S73" i="15"/>
  <c r="T72" i="15"/>
  <c r="U72" i="15" s="1"/>
  <c r="T72" i="14"/>
  <c r="U72" i="14" s="1"/>
  <c r="S73" i="14"/>
  <c r="O376" i="8"/>
  <c r="O436" i="8"/>
  <c r="O314" i="8"/>
  <c r="O342" i="8"/>
  <c r="L319" i="8"/>
  <c r="M319" i="8" s="1"/>
  <c r="O425" i="8"/>
  <c r="L235" i="8"/>
  <c r="M235" i="8" s="1"/>
  <c r="L4" i="8"/>
  <c r="M4" i="8" s="1"/>
  <c r="L350" i="8"/>
  <c r="M350" i="8" s="1"/>
  <c r="L338" i="8"/>
  <c r="M338" i="8" s="1"/>
  <c r="O379" i="8"/>
  <c r="L423" i="8"/>
  <c r="M423" i="8" s="1"/>
  <c r="L9" i="8"/>
  <c r="M9" i="8" s="1"/>
  <c r="L25" i="8"/>
  <c r="M25" i="8" s="1"/>
  <c r="Z26" i="8"/>
  <c r="AA26" i="8" s="1"/>
  <c r="Z28" i="8"/>
  <c r="AA28" i="8" s="1"/>
  <c r="L405" i="8"/>
  <c r="M405" i="8" s="1"/>
  <c r="L267" i="8"/>
  <c r="M267" i="8" s="1"/>
  <c r="L242" i="8"/>
  <c r="M242" i="8" s="1"/>
  <c r="L72" i="8"/>
  <c r="M72" i="8" s="1"/>
  <c r="L328" i="8"/>
  <c r="M328" i="8" s="1"/>
  <c r="L385" i="8"/>
  <c r="M385" i="8" s="1"/>
  <c r="L75" i="8"/>
  <c r="M75" i="8" s="1"/>
  <c r="L410" i="8"/>
  <c r="M410" i="8" s="1"/>
  <c r="L274" i="8"/>
  <c r="M274" i="8" s="1"/>
  <c r="L161" i="8"/>
  <c r="L64" i="8"/>
  <c r="M64" i="8" s="1"/>
  <c r="L128" i="8"/>
  <c r="M128" i="8" s="1"/>
  <c r="L227" i="8"/>
  <c r="M227" i="8" s="1"/>
  <c r="AF10" i="8"/>
  <c r="L60" i="8"/>
  <c r="M60" i="8" s="1"/>
  <c r="L215" i="8"/>
  <c r="M215" i="8" s="1"/>
  <c r="L308" i="8"/>
  <c r="M308" i="8" s="1"/>
  <c r="L290" i="8"/>
  <c r="M290" i="8" s="1"/>
  <c r="L318" i="8"/>
  <c r="M318" i="8" s="1"/>
  <c r="L440" i="8"/>
  <c r="M440" i="8" s="1"/>
  <c r="L364" i="8"/>
  <c r="M364" i="8" s="1"/>
  <c r="L193" i="8"/>
  <c r="M193" i="8" s="1"/>
  <c r="L96" i="8"/>
  <c r="M96" i="8" s="1"/>
  <c r="L171" i="8"/>
  <c r="M171" i="8" s="1"/>
  <c r="L107" i="8"/>
  <c r="M107" i="8" s="1"/>
  <c r="L187" i="8"/>
  <c r="M187" i="8" s="1"/>
  <c r="L291" i="8"/>
  <c r="M291" i="8" s="1"/>
  <c r="L430" i="8"/>
  <c r="M430" i="8" s="1"/>
  <c r="L124" i="8"/>
  <c r="M124" i="8" s="1"/>
  <c r="L247" i="8"/>
  <c r="M247" i="8" s="1"/>
  <c r="L52" i="8"/>
  <c r="M52" i="8" s="1"/>
  <c r="L116" i="8"/>
  <c r="M116" i="8" s="1"/>
  <c r="L207" i="8"/>
  <c r="M207" i="8" s="1"/>
  <c r="L271" i="8"/>
  <c r="M271" i="8" s="1"/>
  <c r="L123" i="8"/>
  <c r="M123" i="8" s="1"/>
  <c r="L165" i="8"/>
  <c r="M165" i="8" s="1"/>
  <c r="L375" i="8"/>
  <c r="M375" i="8" s="1"/>
  <c r="L357" i="8"/>
  <c r="M357" i="8" s="1"/>
  <c r="L404" i="8"/>
  <c r="M404" i="8" s="1"/>
  <c r="L7" i="8"/>
  <c r="M7" i="8" s="1"/>
  <c r="L84" i="8"/>
  <c r="M84" i="8" s="1"/>
  <c r="L148" i="8"/>
  <c r="L239" i="8"/>
  <c r="M239" i="8" s="1"/>
  <c r="L15" i="8"/>
  <c r="M15" i="8" s="1"/>
  <c r="L356" i="8"/>
  <c r="M356" i="8" s="1"/>
  <c r="L406" i="8"/>
  <c r="M406" i="8" s="1"/>
  <c r="L18" i="8"/>
  <c r="M18" i="8" s="1"/>
  <c r="L199" i="8"/>
  <c r="M199" i="8" s="1"/>
  <c r="L422" i="8"/>
  <c r="M422" i="8" s="1"/>
  <c r="L140" i="8"/>
  <c r="M140" i="8" s="1"/>
  <c r="L13" i="8"/>
  <c r="M13" i="8" s="1"/>
  <c r="L358" i="8"/>
  <c r="M358" i="8" s="1"/>
  <c r="L340" i="8"/>
  <c r="M340" i="8" s="1"/>
  <c r="L366" i="8"/>
  <c r="M366" i="8" s="1"/>
  <c r="L210" i="8"/>
  <c r="M210" i="8" s="1"/>
  <c r="L48" i="8"/>
  <c r="M48" i="8" s="1"/>
  <c r="L112" i="8"/>
  <c r="M112" i="8" s="1"/>
  <c r="L203" i="8"/>
  <c r="M203" i="8" s="1"/>
  <c r="L251" i="8"/>
  <c r="M251" i="8" s="1"/>
  <c r="L43" i="8"/>
  <c r="M43" i="8" s="1"/>
  <c r="AF5" i="8"/>
  <c r="L332" i="8"/>
  <c r="M332" i="8" s="1"/>
  <c r="L104" i="8"/>
  <c r="M104" i="8" s="1"/>
  <c r="L377" i="8"/>
  <c r="M377" i="8" s="1"/>
  <c r="L159" i="8"/>
  <c r="M159" i="8" s="1"/>
  <c r="L279" i="8"/>
  <c r="M279" i="8" s="1"/>
  <c r="L155" i="8"/>
  <c r="M155" i="8" s="1"/>
  <c r="L186" i="8"/>
  <c r="M186" i="8" s="1"/>
  <c r="L181" i="8"/>
  <c r="M181" i="8" s="1"/>
  <c r="AF18" i="8"/>
  <c r="L304" i="8"/>
  <c r="M304" i="8" s="1"/>
  <c r="L37" i="8"/>
  <c r="M37" i="8" s="1"/>
  <c r="L100" i="8"/>
  <c r="M100" i="8" s="1"/>
  <c r="L175" i="8"/>
  <c r="M175" i="8" s="1"/>
  <c r="L59" i="8"/>
  <c r="M59" i="8" s="1"/>
  <c r="L258" i="8"/>
  <c r="M258" i="8" s="1"/>
  <c r="L21" i="8"/>
  <c r="M21" i="8" s="1"/>
  <c r="L24" i="8"/>
  <c r="M24" i="8" s="1"/>
  <c r="L388" i="8"/>
  <c r="M388" i="8" s="1"/>
  <c r="L418" i="8"/>
  <c r="M418" i="8" s="1"/>
  <c r="L398" i="8"/>
  <c r="M398" i="8" s="1"/>
  <c r="L35" i="8"/>
  <c r="M35" i="8" s="1"/>
  <c r="L373" i="8"/>
  <c r="M373" i="8" s="1"/>
  <c r="L324" i="8"/>
  <c r="M324" i="8" s="1"/>
  <c r="L426" i="8"/>
  <c r="M426" i="8" s="1"/>
  <c r="L139" i="8"/>
  <c r="M139" i="8" s="1"/>
  <c r="L300" i="8"/>
  <c r="M300" i="8" s="1"/>
  <c r="L80" i="8"/>
  <c r="M80" i="8" s="1"/>
  <c r="L144" i="8"/>
  <c r="M144" i="8" s="1"/>
  <c r="L219" i="8"/>
  <c r="M219" i="8" s="1"/>
  <c r="L283" i="8"/>
  <c r="M283" i="8" s="1"/>
  <c r="L382" i="8"/>
  <c r="M382" i="8" s="1"/>
  <c r="L182" i="8"/>
  <c r="M182" i="8" s="1"/>
  <c r="L2" i="8"/>
  <c r="M2" i="8" s="1"/>
  <c r="L209" i="8"/>
  <c r="M209" i="8" s="1"/>
  <c r="L136" i="8"/>
  <c r="M136" i="8" s="1"/>
  <c r="L259" i="8"/>
  <c r="M259" i="8" s="1"/>
  <c r="L428" i="8"/>
  <c r="M428" i="8" s="1"/>
  <c r="L92" i="8"/>
  <c r="M92" i="8" s="1"/>
  <c r="L322" i="8"/>
  <c r="M322" i="8" s="1"/>
  <c r="L431" i="8"/>
  <c r="M431" i="8" s="1"/>
  <c r="L68" i="8"/>
  <c r="M68" i="8" s="1"/>
  <c r="L132" i="8"/>
  <c r="M132" i="8" s="1"/>
  <c r="L401" i="8"/>
  <c r="M401" i="8" s="1"/>
  <c r="L383" i="8"/>
  <c r="M383" i="8" s="1"/>
  <c r="L33" i="8"/>
  <c r="M33" i="8" s="1"/>
  <c r="L197" i="8"/>
  <c r="M197" i="8" s="1"/>
  <c r="L367" i="8"/>
  <c r="M367" i="8" s="1"/>
  <c r="L263" i="8"/>
  <c r="M263" i="8" s="1"/>
  <c r="L20" i="8"/>
  <c r="M20" i="8" s="1"/>
  <c r="O380" i="8"/>
  <c r="O407" i="8"/>
  <c r="O362" i="8"/>
  <c r="O381" i="8"/>
  <c r="O354" i="8"/>
  <c r="O389" i="8"/>
  <c r="O434" i="8"/>
  <c r="O409" i="8"/>
  <c r="O326" i="8"/>
  <c r="O352" i="8"/>
  <c r="O378" i="8"/>
  <c r="O360" i="8"/>
  <c r="O306" i="8"/>
  <c r="AF9" i="8"/>
  <c r="O432" i="8"/>
  <c r="O395" i="8"/>
  <c r="O403" i="8"/>
  <c r="L223" i="8"/>
  <c r="M223" i="8" s="1"/>
  <c r="L255" i="8"/>
  <c r="M255" i="8" s="1"/>
  <c r="L287" i="8"/>
  <c r="M287" i="8" s="1"/>
  <c r="L335" i="8"/>
  <c r="M335" i="8" s="1"/>
  <c r="L174" i="8"/>
  <c r="M174" i="8" s="1"/>
  <c r="L309" i="8"/>
  <c r="M309" i="8" s="1"/>
  <c r="L393" i="8"/>
  <c r="M393" i="8" s="1"/>
  <c r="L424" i="8"/>
  <c r="M424" i="8" s="1"/>
  <c r="L32" i="8"/>
  <c r="M32" i="8" s="1"/>
  <c r="L22" i="8"/>
  <c r="M22" i="8" s="1"/>
  <c r="L91" i="8"/>
  <c r="M91" i="8" s="1"/>
  <c r="L310" i="8"/>
  <c r="M310" i="8" s="1"/>
  <c r="AF15" i="8"/>
  <c r="L439" i="8"/>
  <c r="M439" i="8" s="1"/>
  <c r="L303" i="8"/>
  <c r="M303" i="8" s="1"/>
  <c r="L316" i="8"/>
  <c r="M316" i="8" s="1"/>
  <c r="L397" i="8"/>
  <c r="M397" i="8" s="1"/>
  <c r="L315" i="8"/>
  <c r="M315" i="8" s="1"/>
  <c r="L88" i="8"/>
  <c r="M88" i="8" s="1"/>
  <c r="L243" i="8"/>
  <c r="M243" i="8" s="1"/>
  <c r="L387" i="8"/>
  <c r="M387" i="8" s="1"/>
  <c r="L44" i="8"/>
  <c r="M44" i="8" s="1"/>
  <c r="L108" i="8"/>
  <c r="M108" i="8" s="1"/>
  <c r="AF17" i="8"/>
  <c r="AF12" i="8"/>
  <c r="L390" i="8"/>
  <c r="M390" i="8" s="1"/>
  <c r="L334" i="8"/>
  <c r="M334" i="8" s="1"/>
  <c r="L30" i="8"/>
  <c r="M30" i="8" s="1"/>
  <c r="L14" i="8"/>
  <c r="M14" i="8" s="1"/>
  <c r="L158" i="8"/>
  <c r="M158" i="8" s="1"/>
  <c r="L31" i="8"/>
  <c r="M31" i="8" s="1"/>
  <c r="L177" i="8"/>
  <c r="M177" i="8" s="1"/>
  <c r="L152" i="8"/>
  <c r="M152" i="8" s="1"/>
  <c r="L330" i="8"/>
  <c r="M330" i="8" s="1"/>
  <c r="L416" i="8"/>
  <c r="M416" i="8" s="1"/>
  <c r="L231" i="8"/>
  <c r="M231" i="8" s="1"/>
  <c r="L295" i="8"/>
  <c r="M295" i="8" s="1"/>
  <c r="L361" i="8"/>
  <c r="M361" i="8" s="1"/>
  <c r="L183" i="8"/>
  <c r="M183" i="8" s="1"/>
  <c r="L348" i="8"/>
  <c r="M348" i="8" s="1"/>
  <c r="AF11" i="8"/>
  <c r="F432" i="8"/>
  <c r="L432" i="8" s="1"/>
  <c r="M432" i="8" s="1"/>
  <c r="F389" i="8"/>
  <c r="L389" i="8" s="1"/>
  <c r="M389" i="8" s="1"/>
  <c r="F376" i="8"/>
  <c r="L376" i="8" s="1"/>
  <c r="M376" i="8" s="1"/>
  <c r="F433" i="8"/>
  <c r="Q433" i="8" s="1"/>
  <c r="F346" i="8"/>
  <c r="L346" i="8" s="1"/>
  <c r="M346" i="8" s="1"/>
  <c r="M161" i="8"/>
  <c r="F354" i="8"/>
  <c r="L354" i="8" s="1"/>
  <c r="M354" i="8" s="1"/>
  <c r="F434" i="8"/>
  <c r="L434" i="8" s="1"/>
  <c r="M434" i="8" s="1"/>
  <c r="F368" i="8"/>
  <c r="L368" i="8" s="1"/>
  <c r="M368" i="8" s="1"/>
  <c r="O420" i="8"/>
  <c r="O320" i="8"/>
  <c r="O371" i="8"/>
  <c r="O411" i="8"/>
  <c r="O417" i="8"/>
  <c r="F409" i="8"/>
  <c r="L409" i="8" s="1"/>
  <c r="M409" i="8" s="1"/>
  <c r="F395" i="8"/>
  <c r="L395" i="8" s="1"/>
  <c r="M395" i="8" s="1"/>
  <c r="F436" i="8"/>
  <c r="L436" i="8" s="1"/>
  <c r="M436" i="8" s="1"/>
  <c r="F403" i="8"/>
  <c r="L403" i="8" s="1"/>
  <c r="M403" i="8" s="1"/>
  <c r="AC19" i="8"/>
  <c r="AF19" i="8" s="1"/>
  <c r="O341" i="8"/>
  <c r="O414" i="8"/>
  <c r="F298" i="8"/>
  <c r="L298" i="8" s="1"/>
  <c r="M298" i="8" s="1"/>
  <c r="F320" i="8"/>
  <c r="F413" i="8"/>
  <c r="L413" i="8" s="1"/>
  <c r="M413" i="8" s="1"/>
  <c r="F392" i="8"/>
  <c r="L392" i="8" s="1"/>
  <c r="M392" i="8" s="1"/>
  <c r="F415" i="8"/>
  <c r="L415" i="8" s="1"/>
  <c r="M415" i="8" s="1"/>
  <c r="F411" i="8"/>
  <c r="L411" i="8" s="1"/>
  <c r="M411" i="8" s="1"/>
  <c r="O392" i="8"/>
  <c r="O433" i="8"/>
  <c r="F342" i="8"/>
  <c r="L342" i="8" s="1"/>
  <c r="M342" i="8" s="1"/>
  <c r="O325" i="8"/>
  <c r="O372" i="8"/>
  <c r="F374" i="8"/>
  <c r="L374" i="8" s="1"/>
  <c r="M374" i="8" s="1"/>
  <c r="O344" i="8"/>
  <c r="F420" i="8"/>
  <c r="L420" i="8" s="1"/>
  <c r="M420" i="8" s="1"/>
  <c r="F372" i="8"/>
  <c r="L372" i="8" s="1"/>
  <c r="M372" i="8" s="1"/>
  <c r="L396" i="8"/>
  <c r="M396" i="8" s="1"/>
  <c r="L56" i="8"/>
  <c r="M56" i="8" s="1"/>
  <c r="L120" i="8"/>
  <c r="M120" i="8" s="1"/>
  <c r="L211" i="8"/>
  <c r="M211" i="8" s="1"/>
  <c r="L275" i="8"/>
  <c r="M275" i="8" s="1"/>
  <c r="L312" i="8"/>
  <c r="M312" i="8" s="1"/>
  <c r="L191" i="8"/>
  <c r="M191" i="8" s="1"/>
  <c r="L167" i="8"/>
  <c r="M167" i="8" s="1"/>
  <c r="F352" i="8"/>
  <c r="L352" i="8" s="1"/>
  <c r="M352" i="8" s="1"/>
  <c r="L226" i="8"/>
  <c r="M226" i="8" s="1"/>
  <c r="L435" i="8"/>
  <c r="M435" i="8" s="1"/>
  <c r="AF8" i="8"/>
  <c r="F326" i="8"/>
  <c r="L326" i="8" s="1"/>
  <c r="M326" i="8" s="1"/>
  <c r="F362" i="8"/>
  <c r="Q362" i="8" s="1"/>
  <c r="F379" i="8"/>
  <c r="L379" i="8" s="1"/>
  <c r="M379" i="8" s="1"/>
  <c r="F380" i="8"/>
  <c r="Q380" i="8" s="1"/>
  <c r="F419" i="8"/>
  <c r="Q419" i="8" s="1"/>
  <c r="F336" i="8"/>
  <c r="L336" i="8" s="1"/>
  <c r="M336" i="8" s="1"/>
  <c r="F360" i="8"/>
  <c r="L360" i="8" s="1"/>
  <c r="M360" i="8" s="1"/>
  <c r="F429" i="8"/>
  <c r="L429" i="8" s="1"/>
  <c r="M429" i="8" s="1"/>
  <c r="AF14" i="8"/>
  <c r="O374" i="8"/>
  <c r="F407" i="8"/>
  <c r="Q407" i="8" s="1"/>
  <c r="O408" i="8"/>
  <c r="F325" i="8"/>
  <c r="L325" i="8" s="1"/>
  <c r="M325" i="8" s="1"/>
  <c r="F381" i="8"/>
  <c r="L381" i="8" s="1"/>
  <c r="M381" i="8" s="1"/>
  <c r="F417" i="8"/>
  <c r="L417" i="8" s="1"/>
  <c r="M417" i="8" s="1"/>
  <c r="F378" i="8"/>
  <c r="Q378" i="8" s="1"/>
  <c r="F371" i="8"/>
  <c r="L371" i="8" s="1"/>
  <c r="M371" i="8" s="1"/>
  <c r="F425" i="8"/>
  <c r="Q425" i="8" s="1"/>
  <c r="F414" i="8"/>
  <c r="L414" i="8" s="1"/>
  <c r="M414" i="8" s="1"/>
  <c r="F408" i="8"/>
  <c r="L408" i="8" s="1"/>
  <c r="M408" i="8" s="1"/>
  <c r="F314" i="8"/>
  <c r="Q314" i="8" s="1"/>
  <c r="F302" i="8"/>
  <c r="L302" i="8" s="1"/>
  <c r="M302" i="8" s="1"/>
  <c r="O415" i="8"/>
  <c r="F341" i="8"/>
  <c r="L341" i="8" s="1"/>
  <c r="M341" i="8" s="1"/>
  <c r="F306" i="8"/>
  <c r="L306" i="8" s="1"/>
  <c r="M306" i="8" s="1"/>
  <c r="O419" i="8"/>
  <c r="F344" i="8"/>
  <c r="L344" i="8" s="1"/>
  <c r="M344" i="8" s="1"/>
  <c r="AF4" i="8"/>
  <c r="Q440" i="8"/>
  <c r="Q438" i="8"/>
  <c r="Q439" i="8"/>
  <c r="Q437" i="8"/>
  <c r="Q430" i="8"/>
  <c r="Q426" i="8"/>
  <c r="Q422" i="8"/>
  <c r="Q418" i="8"/>
  <c r="Q428" i="8"/>
  <c r="Q423" i="8"/>
  <c r="Q412" i="8"/>
  <c r="Q405" i="8"/>
  <c r="Q404" i="8"/>
  <c r="Q402" i="8"/>
  <c r="Q400" i="8"/>
  <c r="Q398" i="8"/>
  <c r="Q396" i="8"/>
  <c r="Q394" i="8"/>
  <c r="Q390" i="8"/>
  <c r="Q388" i="8"/>
  <c r="Q386" i="8"/>
  <c r="Q384" i="8"/>
  <c r="Q382" i="8"/>
  <c r="Q370" i="8"/>
  <c r="Q427" i="8"/>
  <c r="Q367" i="8"/>
  <c r="Q365" i="8"/>
  <c r="Q363" i="8"/>
  <c r="Q361" i="8"/>
  <c r="Q359" i="8"/>
  <c r="Q357" i="8"/>
  <c r="Q355" i="8"/>
  <c r="Q353" i="8"/>
  <c r="Q351" i="8"/>
  <c r="Q349" i="8"/>
  <c r="Q347" i="8"/>
  <c r="Q345" i="8"/>
  <c r="Q343" i="8"/>
  <c r="Q339" i="8"/>
  <c r="Q337" i="8"/>
  <c r="Q335" i="8"/>
  <c r="Q333" i="8"/>
  <c r="Q331" i="8"/>
  <c r="Q329" i="8"/>
  <c r="Q327" i="8"/>
  <c r="Q323" i="8"/>
  <c r="Q321" i="8"/>
  <c r="Q319" i="8"/>
  <c r="Q317" i="8"/>
  <c r="Q315" i="8"/>
  <c r="Q313" i="8"/>
  <c r="Q311" i="8"/>
  <c r="Q309" i="8"/>
  <c r="Q307" i="8"/>
  <c r="Q305" i="8"/>
  <c r="Q303" i="8"/>
  <c r="Q301" i="8"/>
  <c r="Q299" i="8"/>
  <c r="Q297" i="8"/>
  <c r="Q397" i="8"/>
  <c r="Q391" i="8"/>
  <c r="Q375" i="8"/>
  <c r="Q364" i="8"/>
  <c r="Q356" i="8"/>
  <c r="Q348" i="8"/>
  <c r="Q340" i="8"/>
  <c r="Q332" i="8"/>
  <c r="Q328" i="8"/>
  <c r="Q324" i="8"/>
  <c r="Q316" i="8"/>
  <c r="Q312" i="8"/>
  <c r="Q308" i="8"/>
  <c r="Q304" i="8"/>
  <c r="Q300" i="8"/>
  <c r="Q424" i="8"/>
  <c r="Q393" i="8"/>
  <c r="Q369" i="8"/>
  <c r="Q358" i="8"/>
  <c r="Q310" i="8"/>
  <c r="Q296" i="8"/>
  <c r="Q292" i="8"/>
  <c r="Q288" i="8"/>
  <c r="Q284" i="8"/>
  <c r="Q280" i="8"/>
  <c r="Q276" i="8"/>
  <c r="Q272" i="8"/>
  <c r="Q268" i="8"/>
  <c r="Q264" i="8"/>
  <c r="Q260" i="8"/>
  <c r="Q256" i="8"/>
  <c r="Q252" i="8"/>
  <c r="Q248" i="8"/>
  <c r="Q244" i="8"/>
  <c r="Q240" i="8"/>
  <c r="Q236" i="8"/>
  <c r="Q232" i="8"/>
  <c r="Q228" i="8"/>
  <c r="Q224" i="8"/>
  <c r="Q220" i="8"/>
  <c r="Q216" i="8"/>
  <c r="Q212" i="8"/>
  <c r="Q208" i="8"/>
  <c r="Q204" i="8"/>
  <c r="Q200" i="8"/>
  <c r="Q196" i="8"/>
  <c r="Q192" i="8"/>
  <c r="Q188" i="8"/>
  <c r="Q184" i="8"/>
  <c r="Q180" i="8"/>
  <c r="Q176" i="8"/>
  <c r="Q172" i="8"/>
  <c r="Q168" i="8"/>
  <c r="Q164" i="8"/>
  <c r="Q160" i="8"/>
  <c r="Q156" i="8"/>
  <c r="Q33" i="8"/>
  <c r="Q31" i="8"/>
  <c r="Q29" i="8"/>
  <c r="Q24" i="8"/>
  <c r="Q22" i="8"/>
  <c r="Q18" i="8"/>
  <c r="Q11" i="8"/>
  <c r="Q7" i="8"/>
  <c r="Q2" i="8"/>
  <c r="Q399" i="8"/>
  <c r="Q387" i="8"/>
  <c r="Q377" i="8"/>
  <c r="Q373" i="8"/>
  <c r="Q330" i="8"/>
  <c r="Q293" i="8"/>
  <c r="Q289" i="8"/>
  <c r="Q285" i="8"/>
  <c r="Q281" i="8"/>
  <c r="Q277" i="8"/>
  <c r="Q273" i="8"/>
  <c r="Q269" i="8"/>
  <c r="Q265" i="8"/>
  <c r="Q261" i="8"/>
  <c r="Q257" i="8"/>
  <c r="Q253" i="8"/>
  <c r="Q249" i="8"/>
  <c r="Q245" i="8"/>
  <c r="Q241" i="8"/>
  <c r="Q237" i="8"/>
  <c r="Q233" i="8"/>
  <c r="Q229" i="8"/>
  <c r="Q225" i="8"/>
  <c r="Q221" i="8"/>
  <c r="Q217" i="8"/>
  <c r="Q213" i="8"/>
  <c r="Q209" i="8"/>
  <c r="Q203" i="8"/>
  <c r="Q198" i="8"/>
  <c r="Q193" i="8"/>
  <c r="Q187" i="8"/>
  <c r="Q182" i="8"/>
  <c r="Q177" i="8"/>
  <c r="Q171" i="8"/>
  <c r="Q166" i="8"/>
  <c r="Q161" i="8"/>
  <c r="Q155" i="8"/>
  <c r="Q153" i="8"/>
  <c r="Q149" i="8"/>
  <c r="Q145" i="8"/>
  <c r="Q141" i="8"/>
  <c r="Q137" i="8"/>
  <c r="Q133" i="8"/>
  <c r="Q129" i="8"/>
  <c r="Q125" i="8"/>
  <c r="Q121" i="8"/>
  <c r="Q117" i="8"/>
  <c r="Q113" i="8"/>
  <c r="Q109" i="8"/>
  <c r="Q105" i="8"/>
  <c r="Q101" i="8"/>
  <c r="Q97" i="8"/>
  <c r="Q93" i="8"/>
  <c r="Q89" i="8"/>
  <c r="Q85" i="8"/>
  <c r="Q81" i="8"/>
  <c r="Q77" i="8"/>
  <c r="Q73" i="8"/>
  <c r="Q69" i="8"/>
  <c r="Q65" i="8"/>
  <c r="Q61" i="8"/>
  <c r="Q57" i="8"/>
  <c r="Q53" i="8"/>
  <c r="Q49" i="8"/>
  <c r="Q45" i="8"/>
  <c r="Q39" i="8"/>
  <c r="Q27" i="8"/>
  <c r="Q19" i="8"/>
  <c r="Q17" i="8"/>
  <c r="Q13" i="8"/>
  <c r="Q8" i="8"/>
  <c r="Q6" i="8"/>
  <c r="Q3" i="8"/>
  <c r="Q416" i="8"/>
  <c r="Q410" i="8"/>
  <c r="Q406" i="8"/>
  <c r="Q385" i="8"/>
  <c r="Q207" i="8"/>
  <c r="Q202" i="8"/>
  <c r="Q197" i="8"/>
  <c r="Q191" i="8"/>
  <c r="Q186" i="8"/>
  <c r="Q181" i="8"/>
  <c r="Q175" i="8"/>
  <c r="Q170" i="8"/>
  <c r="Q165" i="8"/>
  <c r="Q159" i="8"/>
  <c r="Q154" i="8"/>
  <c r="Q150" i="8"/>
  <c r="Q146" i="8"/>
  <c r="Q142" i="8"/>
  <c r="Q138" i="8"/>
  <c r="Q134" i="8"/>
  <c r="Q130" i="8"/>
  <c r="Q126" i="8"/>
  <c r="Q122" i="8"/>
  <c r="Q118" i="8"/>
  <c r="Q114" i="8"/>
  <c r="Q110" i="8"/>
  <c r="Q106" i="8"/>
  <c r="Q102" i="8"/>
  <c r="Q98" i="8"/>
  <c r="Q94" i="8"/>
  <c r="Q90" i="8"/>
  <c r="Q86" i="8"/>
  <c r="Q82" i="8"/>
  <c r="Q78" i="8"/>
  <c r="Q74" i="8"/>
  <c r="Q70" i="8"/>
  <c r="Q66" i="8"/>
  <c r="Q62" i="8"/>
  <c r="Q58" i="8"/>
  <c r="Q54" i="8"/>
  <c r="Q50" i="8"/>
  <c r="Q46" i="8"/>
  <c r="Q42" i="8"/>
  <c r="Q40" i="8"/>
  <c r="Q36" i="8"/>
  <c r="Q26" i="8"/>
  <c r="Q23" i="8"/>
  <c r="Q15" i="8"/>
  <c r="Q14" i="8"/>
  <c r="Q435" i="8"/>
  <c r="Q431" i="8"/>
  <c r="Q338" i="8"/>
  <c r="Q322" i="8"/>
  <c r="Q366" i="8"/>
  <c r="Q294" i="8"/>
  <c r="Q290" i="8"/>
  <c r="Q286" i="8"/>
  <c r="Q282" i="8"/>
  <c r="Q278" i="8"/>
  <c r="Q274" i="8"/>
  <c r="Q270" i="8"/>
  <c r="Q266" i="8"/>
  <c r="Q262" i="8"/>
  <c r="Q258" i="8"/>
  <c r="Q254" i="8"/>
  <c r="Q250" i="8"/>
  <c r="Q246" i="8"/>
  <c r="Q242" i="8"/>
  <c r="Q238" i="8"/>
  <c r="Q234" i="8"/>
  <c r="Q230" i="8"/>
  <c r="Q226" i="8"/>
  <c r="Q222" i="8"/>
  <c r="Q218" i="8"/>
  <c r="Q214" i="8"/>
  <c r="Q210" i="8"/>
  <c r="Q206" i="8"/>
  <c r="Q201" i="8"/>
  <c r="Q199" i="8"/>
  <c r="Q194" i="8"/>
  <c r="Q179" i="8"/>
  <c r="Q157" i="8"/>
  <c r="Q152" i="8"/>
  <c r="Q148" i="8"/>
  <c r="Q144" i="8"/>
  <c r="Q140" i="8"/>
  <c r="Q136" i="8"/>
  <c r="Q132" i="8"/>
  <c r="Q128" i="8"/>
  <c r="Q124" i="8"/>
  <c r="Q120" i="8"/>
  <c r="Q116" i="8"/>
  <c r="Q112" i="8"/>
  <c r="Q108" i="8"/>
  <c r="Q104" i="8"/>
  <c r="Q100" i="8"/>
  <c r="Q96" i="8"/>
  <c r="Q92" i="8"/>
  <c r="Q88" i="8"/>
  <c r="Q84" i="8"/>
  <c r="Q80" i="8"/>
  <c r="Q76" i="8"/>
  <c r="Q72" i="8"/>
  <c r="Q68" i="8"/>
  <c r="Q64" i="8"/>
  <c r="Q60" i="8"/>
  <c r="Q56" i="8"/>
  <c r="Q52" i="8"/>
  <c r="Q401" i="8"/>
  <c r="Q383" i="8"/>
  <c r="Q334" i="8"/>
  <c r="Q295" i="8"/>
  <c r="Q291" i="8"/>
  <c r="Q287" i="8"/>
  <c r="Q283" i="8"/>
  <c r="Q279" i="8"/>
  <c r="Q275" i="8"/>
  <c r="Q271" i="8"/>
  <c r="Q267" i="8"/>
  <c r="Q263" i="8"/>
  <c r="Q259" i="8"/>
  <c r="Q255" i="8"/>
  <c r="Q251" i="8"/>
  <c r="Q247" i="8"/>
  <c r="Q243" i="8"/>
  <c r="Q239" i="8"/>
  <c r="Q235" i="8"/>
  <c r="Q231" i="8"/>
  <c r="Q227" i="8"/>
  <c r="Q223" i="8"/>
  <c r="Q219" i="8"/>
  <c r="Q215" i="8"/>
  <c r="Q211" i="8"/>
  <c r="Q189" i="8"/>
  <c r="Q174" i="8"/>
  <c r="Q169" i="8"/>
  <c r="Q167" i="8"/>
  <c r="Q162" i="8"/>
  <c r="Q421" i="8"/>
  <c r="Q350" i="8"/>
  <c r="Q143" i="8"/>
  <c r="Q127" i="8"/>
  <c r="Q111" i="8"/>
  <c r="Q95" i="8"/>
  <c r="Q79" i="8"/>
  <c r="Q63" i="8"/>
  <c r="Q41" i="8"/>
  <c r="Q35" i="8"/>
  <c r="Q34" i="8"/>
  <c r="Q30" i="8"/>
  <c r="Q28" i="8"/>
  <c r="T26" i="8"/>
  <c r="Q20" i="8"/>
  <c r="Q5" i="8"/>
  <c r="Q4" i="8"/>
  <c r="Q173" i="8"/>
  <c r="Q163" i="8"/>
  <c r="Q158" i="8"/>
  <c r="Q139" i="8"/>
  <c r="Q123" i="8"/>
  <c r="Q107" i="8"/>
  <c r="Q91" i="8"/>
  <c r="Q75" i="8"/>
  <c r="Q43" i="8"/>
  <c r="Q38" i="8"/>
  <c r="Q37" i="8"/>
  <c r="Q318" i="8"/>
  <c r="Q178" i="8"/>
  <c r="Q131" i="8"/>
  <c r="Q115" i="8"/>
  <c r="Q44" i="8"/>
  <c r="Q21" i="8"/>
  <c r="Q185" i="8"/>
  <c r="Q183" i="8"/>
  <c r="Q151" i="8"/>
  <c r="Q135" i="8"/>
  <c r="Q119" i="8"/>
  <c r="Q103" i="8"/>
  <c r="Q87" i="8"/>
  <c r="Q71" i="8"/>
  <c r="Q59" i="8"/>
  <c r="Q55" i="8"/>
  <c r="Q51" i="8"/>
  <c r="Q47" i="8"/>
  <c r="Q16" i="8"/>
  <c r="Q12" i="8"/>
  <c r="Q10" i="8"/>
  <c r="Q205" i="8"/>
  <c r="Q195" i="8"/>
  <c r="Q190" i="8"/>
  <c r="Q147" i="8"/>
  <c r="Q99" i="8"/>
  <c r="Q83" i="8"/>
  <c r="Q67" i="8"/>
  <c r="Q48" i="8"/>
  <c r="Q32" i="8"/>
  <c r="Q25" i="8"/>
  <c r="Q9" i="8"/>
  <c r="AF16" i="8"/>
  <c r="AF13" i="8"/>
  <c r="L363" i="8"/>
  <c r="M363" i="8" s="1"/>
  <c r="L201" i="8"/>
  <c r="M201" i="8" s="1"/>
  <c r="L16" i="8"/>
  <c r="M16" i="8" s="1"/>
  <c r="L28" i="8"/>
  <c r="M28" i="8" s="1"/>
  <c r="L313" i="8"/>
  <c r="M313" i="8" s="1"/>
  <c r="L427" i="8"/>
  <c r="M427" i="8" s="1"/>
  <c r="L17" i="8"/>
  <c r="M17" i="8" s="1"/>
  <c r="L6" i="8"/>
  <c r="M6" i="8" s="1"/>
  <c r="L337" i="8"/>
  <c r="M337" i="8" s="1"/>
  <c r="L146" i="8"/>
  <c r="M146" i="8" s="1"/>
  <c r="L114" i="8"/>
  <c r="M114" i="8" s="1"/>
  <c r="L82" i="8"/>
  <c r="M82" i="8" s="1"/>
  <c r="L50" i="8"/>
  <c r="M50" i="8" s="1"/>
  <c r="L233" i="8"/>
  <c r="M233" i="8" s="1"/>
  <c r="L265" i="8"/>
  <c r="M265" i="8" s="1"/>
  <c r="L297" i="8"/>
  <c r="M297" i="8" s="1"/>
  <c r="L359" i="8"/>
  <c r="M359" i="8" s="1"/>
  <c r="L3" i="8"/>
  <c r="M3" i="8" s="1"/>
  <c r="L99" i="8"/>
  <c r="M99" i="8" s="1"/>
  <c r="L386" i="8"/>
  <c r="M386" i="8" s="1"/>
  <c r="L166" i="8"/>
  <c r="M166" i="8" s="1"/>
  <c r="L169" i="8"/>
  <c r="M169" i="8" s="1"/>
  <c r="L11" i="8"/>
  <c r="M11" i="8" s="1"/>
  <c r="L189" i="8"/>
  <c r="M189" i="8" s="1"/>
  <c r="L142" i="8"/>
  <c r="M142" i="8" s="1"/>
  <c r="L110" i="8"/>
  <c r="M110" i="8" s="1"/>
  <c r="L78" i="8"/>
  <c r="M78" i="8" s="1"/>
  <c r="L46" i="8"/>
  <c r="M46" i="8" s="1"/>
  <c r="L237" i="8"/>
  <c r="M237" i="8" s="1"/>
  <c r="L269" i="8"/>
  <c r="M269" i="8" s="1"/>
  <c r="L301" i="8"/>
  <c r="M301" i="8" s="1"/>
  <c r="L365" i="8"/>
  <c r="M365" i="8" s="1"/>
  <c r="L323" i="8"/>
  <c r="M323" i="8" s="1"/>
  <c r="L412" i="8"/>
  <c r="M412" i="8" s="1"/>
  <c r="L163" i="8"/>
  <c r="M163" i="8" s="1"/>
  <c r="L154" i="8"/>
  <c r="M154" i="8" s="1"/>
  <c r="L122" i="8"/>
  <c r="M122" i="8" s="1"/>
  <c r="L90" i="8"/>
  <c r="M90" i="8" s="1"/>
  <c r="L58" i="8"/>
  <c r="M58" i="8" s="1"/>
  <c r="L225" i="8"/>
  <c r="M225" i="8" s="1"/>
  <c r="L257" i="8"/>
  <c r="M257" i="8" s="1"/>
  <c r="L289" i="8"/>
  <c r="M289" i="8" s="1"/>
  <c r="L349" i="8"/>
  <c r="M349" i="8" s="1"/>
  <c r="L10" i="8"/>
  <c r="M10" i="8" s="1"/>
  <c r="L38" i="8"/>
  <c r="M38" i="8" s="1"/>
  <c r="L55" i="8"/>
  <c r="M55" i="8" s="1"/>
  <c r="L71" i="8"/>
  <c r="M71" i="8" s="1"/>
  <c r="L87" i="8"/>
  <c r="M87" i="8" s="1"/>
  <c r="L103" i="8"/>
  <c r="M103" i="8" s="1"/>
  <c r="L119" i="8"/>
  <c r="M119" i="8" s="1"/>
  <c r="L135" i="8"/>
  <c r="M135" i="8" s="1"/>
  <c r="L151" i="8"/>
  <c r="M151" i="8" s="1"/>
  <c r="L329" i="8"/>
  <c r="M329" i="8" s="1"/>
  <c r="L194" i="8"/>
  <c r="M194" i="8" s="1"/>
  <c r="L234" i="8"/>
  <c r="M234" i="8" s="1"/>
  <c r="L98" i="8"/>
  <c r="M98" i="8" s="1"/>
  <c r="L217" i="8"/>
  <c r="M217" i="8" s="1"/>
  <c r="L281" i="8"/>
  <c r="M281" i="8" s="1"/>
  <c r="L394" i="8"/>
  <c r="M394" i="8" s="1"/>
  <c r="L321" i="8"/>
  <c r="M321" i="8" s="1"/>
  <c r="L126" i="8"/>
  <c r="M126" i="8" s="1"/>
  <c r="L62" i="8"/>
  <c r="M62" i="8" s="1"/>
  <c r="L253" i="8"/>
  <c r="M253" i="8" s="1"/>
  <c r="L343" i="8"/>
  <c r="M343" i="8" s="1"/>
  <c r="L36" i="8"/>
  <c r="M36" i="8" s="1"/>
  <c r="L345" i="8"/>
  <c r="M345" i="8" s="1"/>
  <c r="L185" i="8"/>
  <c r="M185" i="8" s="1"/>
  <c r="L106" i="8"/>
  <c r="M106" i="8" s="1"/>
  <c r="L42" i="8"/>
  <c r="M42" i="8" s="1"/>
  <c r="L273" i="8"/>
  <c r="M273" i="8" s="1"/>
  <c r="L370" i="8"/>
  <c r="M370" i="8" s="1"/>
  <c r="L47" i="8"/>
  <c r="M47" i="8" s="1"/>
  <c r="L79" i="8"/>
  <c r="M79" i="8" s="1"/>
  <c r="L111" i="8"/>
  <c r="M111" i="8" s="1"/>
  <c r="L143" i="8"/>
  <c r="M143" i="8" s="1"/>
  <c r="L202" i="8"/>
  <c r="M202" i="8" s="1"/>
  <c r="L173" i="8"/>
  <c r="M173" i="8" s="1"/>
  <c r="L102" i="8"/>
  <c r="M102" i="8" s="1"/>
  <c r="L213" i="8"/>
  <c r="M213" i="8" s="1"/>
  <c r="L277" i="8"/>
  <c r="M277" i="8" s="1"/>
  <c r="L57" i="8"/>
  <c r="M57" i="8" s="1"/>
  <c r="L105" i="8"/>
  <c r="M105" i="8" s="1"/>
  <c r="L137" i="8"/>
  <c r="M137" i="8" s="1"/>
  <c r="L355" i="8"/>
  <c r="M355" i="8" s="1"/>
  <c r="L172" i="8"/>
  <c r="M172" i="8" s="1"/>
  <c r="L204" i="8"/>
  <c r="M204" i="8" s="1"/>
  <c r="L236" i="8"/>
  <c r="M236" i="8" s="1"/>
  <c r="L268" i="8"/>
  <c r="M268" i="8" s="1"/>
  <c r="L384" i="8"/>
  <c r="M384" i="8" s="1"/>
  <c r="L437" i="8"/>
  <c r="M437" i="8" s="1"/>
  <c r="AF20" i="8"/>
  <c r="L115" i="8"/>
  <c r="M115" i="8" s="1"/>
  <c r="L206" i="8"/>
  <c r="M206" i="8" s="1"/>
  <c r="L238" i="8"/>
  <c r="M238" i="8" s="1"/>
  <c r="L270" i="8"/>
  <c r="M270" i="8" s="1"/>
  <c r="L351" i="8"/>
  <c r="M351" i="8" s="1"/>
  <c r="L27" i="8"/>
  <c r="M27" i="8" s="1"/>
  <c r="L69" i="8"/>
  <c r="M69" i="8" s="1"/>
  <c r="L101" i="8"/>
  <c r="M101" i="8" s="1"/>
  <c r="L133" i="8"/>
  <c r="M133" i="8" s="1"/>
  <c r="L176" i="8"/>
  <c r="M176" i="8" s="1"/>
  <c r="L192" i="8"/>
  <c r="M192" i="8" s="1"/>
  <c r="L224" i="8"/>
  <c r="M224" i="8" s="1"/>
  <c r="L256" i="8"/>
  <c r="M256" i="8" s="1"/>
  <c r="L288" i="8"/>
  <c r="M288" i="8" s="1"/>
  <c r="L421" i="8"/>
  <c r="M421" i="8" s="1"/>
  <c r="L170" i="8"/>
  <c r="M170" i="8" s="1"/>
  <c r="L250" i="8"/>
  <c r="M250" i="8" s="1"/>
  <c r="L438" i="8"/>
  <c r="M438" i="8" s="1"/>
  <c r="AF3" i="8"/>
  <c r="AF6" i="8"/>
  <c r="L34" i="8"/>
  <c r="M34" i="8" s="1"/>
  <c r="L205" i="8"/>
  <c r="M205" i="8" s="1"/>
  <c r="L150" i="8"/>
  <c r="M150" i="8" s="1"/>
  <c r="L118" i="8"/>
  <c r="M118" i="8" s="1"/>
  <c r="L86" i="8"/>
  <c r="M86" i="8" s="1"/>
  <c r="L54" i="8"/>
  <c r="M54" i="8" s="1"/>
  <c r="L229" i="8"/>
  <c r="M229" i="8" s="1"/>
  <c r="L261" i="8"/>
  <c r="M261" i="8" s="1"/>
  <c r="L293" i="8"/>
  <c r="M293" i="8" s="1"/>
  <c r="L333" i="8"/>
  <c r="M333" i="8" s="1"/>
  <c r="L391" i="8"/>
  <c r="M391" i="8" s="1"/>
  <c r="L49" i="8"/>
  <c r="M49" i="8" s="1"/>
  <c r="L65" i="8"/>
  <c r="M65" i="8" s="1"/>
  <c r="L81" i="8"/>
  <c r="M81" i="8" s="1"/>
  <c r="L97" i="8"/>
  <c r="M97" i="8" s="1"/>
  <c r="L113" i="8"/>
  <c r="M113" i="8" s="1"/>
  <c r="L129" i="8"/>
  <c r="M129" i="8" s="1"/>
  <c r="L145" i="8"/>
  <c r="M145" i="8" s="1"/>
  <c r="L164" i="8"/>
  <c r="M164" i="8" s="1"/>
  <c r="L180" i="8"/>
  <c r="M180" i="8" s="1"/>
  <c r="L196" i="8"/>
  <c r="M196" i="8" s="1"/>
  <c r="L212" i="8"/>
  <c r="M212" i="8" s="1"/>
  <c r="L228" i="8"/>
  <c r="M228" i="8" s="1"/>
  <c r="L244" i="8"/>
  <c r="M244" i="8" s="1"/>
  <c r="L260" i="8"/>
  <c r="M260" i="8" s="1"/>
  <c r="L276" i="8"/>
  <c r="M276" i="8" s="1"/>
  <c r="L292" i="8"/>
  <c r="M292" i="8" s="1"/>
  <c r="L400" i="8"/>
  <c r="M400" i="8" s="1"/>
  <c r="L29" i="8"/>
  <c r="M29" i="8" s="1"/>
  <c r="L83" i="8"/>
  <c r="M83" i="8" s="1"/>
  <c r="L147" i="8"/>
  <c r="M147" i="8" s="1"/>
  <c r="L339" i="8"/>
  <c r="M339" i="8" s="1"/>
  <c r="L214" i="8"/>
  <c r="M214" i="8" s="1"/>
  <c r="L230" i="8"/>
  <c r="M230" i="8" s="1"/>
  <c r="L246" i="8"/>
  <c r="M246" i="8" s="1"/>
  <c r="L262" i="8"/>
  <c r="M262" i="8" s="1"/>
  <c r="L278" i="8"/>
  <c r="M278" i="8" s="1"/>
  <c r="L294" i="8"/>
  <c r="M294" i="8" s="1"/>
  <c r="L331" i="8"/>
  <c r="M331" i="8" s="1"/>
  <c r="L19" i="8"/>
  <c r="M19" i="8" s="1"/>
  <c r="L45" i="8"/>
  <c r="M45" i="8" s="1"/>
  <c r="L61" i="8"/>
  <c r="M61" i="8" s="1"/>
  <c r="L77" i="8"/>
  <c r="M77" i="8" s="1"/>
  <c r="L93" i="8"/>
  <c r="M93" i="8" s="1"/>
  <c r="L109" i="8"/>
  <c r="M109" i="8" s="1"/>
  <c r="L125" i="8"/>
  <c r="M125" i="8" s="1"/>
  <c r="L141" i="8"/>
  <c r="M141" i="8" s="1"/>
  <c r="L168" i="8"/>
  <c r="M168" i="8" s="1"/>
  <c r="L184" i="8"/>
  <c r="M184" i="8" s="1"/>
  <c r="L200" i="8"/>
  <c r="M200" i="8" s="1"/>
  <c r="L216" i="8"/>
  <c r="M216" i="8" s="1"/>
  <c r="L232" i="8"/>
  <c r="M232" i="8" s="1"/>
  <c r="L248" i="8"/>
  <c r="M248" i="8" s="1"/>
  <c r="L264" i="8"/>
  <c r="M264" i="8" s="1"/>
  <c r="L280" i="8"/>
  <c r="M280" i="8" s="1"/>
  <c r="L296" i="8"/>
  <c r="M296" i="8" s="1"/>
  <c r="L305" i="8"/>
  <c r="M305" i="8" s="1"/>
  <c r="L162" i="8"/>
  <c r="M162" i="8" s="1"/>
  <c r="L178" i="8"/>
  <c r="M178" i="8" s="1"/>
  <c r="L218" i="8"/>
  <c r="M218" i="8" s="1"/>
  <c r="L282" i="8"/>
  <c r="M282" i="8" s="1"/>
  <c r="AF2" i="8"/>
  <c r="AG2" i="8" s="1"/>
  <c r="L299" i="8"/>
  <c r="M299" i="8" s="1"/>
  <c r="L179" i="8"/>
  <c r="AF21" i="8"/>
  <c r="L5" i="8"/>
  <c r="M5" i="8" s="1"/>
  <c r="L12" i="8"/>
  <c r="M12" i="8" s="1"/>
  <c r="L40" i="8"/>
  <c r="M40" i="8" s="1"/>
  <c r="L402" i="8"/>
  <c r="M402" i="8" s="1"/>
  <c r="L130" i="8"/>
  <c r="M130" i="8" s="1"/>
  <c r="L66" i="8"/>
  <c r="M66" i="8" s="1"/>
  <c r="L249" i="8"/>
  <c r="M249" i="8" s="1"/>
  <c r="L317" i="8"/>
  <c r="M317" i="8" s="1"/>
  <c r="L67" i="8"/>
  <c r="M67" i="8" s="1"/>
  <c r="L131" i="8"/>
  <c r="M131" i="8" s="1"/>
  <c r="L198" i="8"/>
  <c r="M198" i="8" s="1"/>
  <c r="L157" i="8"/>
  <c r="M157" i="8" s="1"/>
  <c r="L94" i="8"/>
  <c r="M94" i="8" s="1"/>
  <c r="L221" i="8"/>
  <c r="M221" i="8" s="1"/>
  <c r="L285" i="8"/>
  <c r="M285" i="8" s="1"/>
  <c r="L138" i="8"/>
  <c r="M138" i="8" s="1"/>
  <c r="L74" i="8"/>
  <c r="M74" i="8" s="1"/>
  <c r="L241" i="8"/>
  <c r="M241" i="8" s="1"/>
  <c r="L327" i="8"/>
  <c r="M327" i="8" s="1"/>
  <c r="L26" i="8"/>
  <c r="M26" i="8" s="1"/>
  <c r="L63" i="8"/>
  <c r="M63" i="8" s="1"/>
  <c r="L95" i="8"/>
  <c r="M95" i="8" s="1"/>
  <c r="L127" i="8"/>
  <c r="M127" i="8" s="1"/>
  <c r="L307" i="8"/>
  <c r="M307" i="8" s="1"/>
  <c r="L266" i="8"/>
  <c r="M266" i="8" s="1"/>
  <c r="AF7" i="8"/>
  <c r="L353" i="8"/>
  <c r="M353" i="8" s="1"/>
  <c r="L134" i="8"/>
  <c r="M134" i="8" s="1"/>
  <c r="L70" i="8"/>
  <c r="M70" i="8" s="1"/>
  <c r="L245" i="8"/>
  <c r="M245" i="8" s="1"/>
  <c r="L311" i="8"/>
  <c r="M311" i="8" s="1"/>
  <c r="L73" i="8"/>
  <c r="M73" i="8" s="1"/>
  <c r="L89" i="8"/>
  <c r="M89" i="8" s="1"/>
  <c r="L121" i="8"/>
  <c r="M121" i="8" s="1"/>
  <c r="L153" i="8"/>
  <c r="M153" i="8" s="1"/>
  <c r="L156" i="8"/>
  <c r="M156" i="8" s="1"/>
  <c r="L188" i="8"/>
  <c r="M188" i="8" s="1"/>
  <c r="L220" i="8"/>
  <c r="M220" i="8" s="1"/>
  <c r="L252" i="8"/>
  <c r="M252" i="8" s="1"/>
  <c r="L284" i="8"/>
  <c r="M284" i="8" s="1"/>
  <c r="L195" i="8"/>
  <c r="M195" i="8" s="1"/>
  <c r="L51" i="8"/>
  <c r="M51" i="8" s="1"/>
  <c r="L190" i="8"/>
  <c r="M190" i="8" s="1"/>
  <c r="L222" i="8"/>
  <c r="M222" i="8" s="1"/>
  <c r="L254" i="8"/>
  <c r="M254" i="8" s="1"/>
  <c r="L286" i="8"/>
  <c r="M286" i="8" s="1"/>
  <c r="L8" i="8"/>
  <c r="M8" i="8" s="1"/>
  <c r="L53" i="8"/>
  <c r="M53" i="8" s="1"/>
  <c r="L85" i="8"/>
  <c r="M85" i="8" s="1"/>
  <c r="L117" i="8"/>
  <c r="M117" i="8" s="1"/>
  <c r="L149" i="8"/>
  <c r="M149" i="8" s="1"/>
  <c r="L160" i="8"/>
  <c r="M160" i="8" s="1"/>
  <c r="L208" i="8"/>
  <c r="M208" i="8" s="1"/>
  <c r="L240" i="8"/>
  <c r="M240" i="8" s="1"/>
  <c r="L272" i="8"/>
  <c r="M272" i="8" s="1"/>
  <c r="L399" i="8"/>
  <c r="M399" i="8" s="1"/>
  <c r="L347" i="8"/>
  <c r="M347" i="8" s="1"/>
  <c r="L39" i="8"/>
  <c r="M39" i="8" s="1"/>
  <c r="L369" i="8"/>
  <c r="M369" i="8" s="1"/>
  <c r="AB25" i="8"/>
  <c r="AB29" i="8"/>
  <c r="AG27" i="8"/>
  <c r="AB24" i="8"/>
  <c r="AB28" i="8"/>
  <c r="AD28" i="8"/>
  <c r="AG28" i="8"/>
  <c r="AD27" i="8"/>
  <c r="AC28" i="8"/>
  <c r="AF27" i="8"/>
  <c r="AF28" i="8"/>
  <c r="AD26" i="8"/>
  <c r="AG26" i="8"/>
  <c r="AB30" i="8"/>
  <c r="AC26" i="8"/>
  <c r="L320" i="8" l="1"/>
  <c r="S74" i="15"/>
  <c r="T73" i="15"/>
  <c r="U73" i="15" s="1"/>
  <c r="S74" i="14"/>
  <c r="T73" i="14"/>
  <c r="U73" i="14" s="1"/>
  <c r="Q368" i="8"/>
  <c r="Q403" i="8"/>
  <c r="L362" i="8"/>
  <c r="M362" i="8" s="1"/>
  <c r="Q389" i="8"/>
  <c r="Q429" i="8"/>
  <c r="L407" i="8"/>
  <c r="M407" i="8" s="1"/>
  <c r="Q376" i="8"/>
  <c r="Q414" i="8"/>
  <c r="L419" i="8"/>
  <c r="M419" i="8" s="1"/>
  <c r="Q302" i="8"/>
  <c r="Q298" i="8"/>
  <c r="Q336" i="8"/>
  <c r="Q346" i="8"/>
  <c r="Q381" i="8"/>
  <c r="Q411" i="8"/>
  <c r="Q342" i="8"/>
  <c r="Q341" i="8"/>
  <c r="L314" i="8"/>
  <c r="M314" i="8" s="1"/>
  <c r="M148" i="8"/>
  <c r="L380" i="8"/>
  <c r="M380" i="8" s="1"/>
  <c r="Q408" i="8"/>
  <c r="Q371" i="8"/>
  <c r="Q379" i="8"/>
  <c r="Q395" i="8"/>
  <c r="Q320" i="8"/>
  <c r="Q352" i="8"/>
  <c r="Q326" i="8"/>
  <c r="Q344" i="8"/>
  <c r="Q360" i="8"/>
  <c r="Q409" i="8"/>
  <c r="Q420" i="8"/>
  <c r="Q372" i="8"/>
  <c r="Q392" i="8"/>
  <c r="Q354" i="8"/>
  <c r="Q417" i="8"/>
  <c r="Q436" i="8"/>
  <c r="Q306" i="8"/>
  <c r="Q413" i="8"/>
  <c r="Q432" i="8"/>
  <c r="Q374" i="8"/>
  <c r="Q434" i="8"/>
  <c r="L425" i="8"/>
  <c r="M425" i="8" s="1"/>
  <c r="L378" i="8"/>
  <c r="L433" i="8"/>
  <c r="M433" i="8" s="1"/>
  <c r="M179" i="8"/>
  <c r="Q415" i="8"/>
  <c r="Q325" i="8"/>
  <c r="AB27" i="8"/>
  <c r="AE28" i="8"/>
  <c r="S14" i="8"/>
  <c r="AF26" i="8"/>
  <c r="AE29" i="8"/>
  <c r="AB26" i="8"/>
  <c r="AE25" i="8"/>
  <c r="T14" i="8"/>
  <c r="AE30" i="8"/>
  <c r="AE24" i="8"/>
  <c r="M378" i="8" l="1"/>
  <c r="M320" i="8"/>
  <c r="T74" i="15"/>
  <c r="U74" i="15" s="1"/>
  <c r="S75" i="15"/>
  <c r="S75" i="14"/>
  <c r="T74" i="14"/>
  <c r="U74" i="14" s="1"/>
  <c r="AH29" i="8"/>
  <c r="AH24" i="8"/>
  <c r="AH25" i="8"/>
  <c r="AH30" i="8"/>
  <c r="AH28" i="8"/>
  <c r="AE27" i="8"/>
  <c r="AE26" i="8"/>
  <c r="AH26" i="8" l="1"/>
  <c r="AH27" i="8"/>
  <c r="T75" i="15"/>
  <c r="U75" i="15" s="1"/>
  <c r="S76" i="15"/>
  <c r="T76" i="15" s="1"/>
  <c r="U76" i="15" s="1"/>
  <c r="T75" i="14"/>
  <c r="U75" i="14" s="1"/>
  <c r="S76" i="14"/>
  <c r="T76" i="14" s="1"/>
  <c r="U76" i="14" s="1"/>
</calcChain>
</file>

<file path=xl/sharedStrings.xml><?xml version="1.0" encoding="utf-8"?>
<sst xmlns="http://schemas.openxmlformats.org/spreadsheetml/2006/main" count="313" uniqueCount="140">
  <si>
    <t>W</t>
  </si>
  <si>
    <t>Vcalc</t>
  </si>
  <si>
    <t>h</t>
  </si>
  <si>
    <t>Droite sat</t>
  </si>
  <si>
    <t>wre</t>
  </si>
  <si>
    <t>wbs</t>
  </si>
  <si>
    <t>Wma</t>
  </si>
  <si>
    <t>Wmi</t>
  </si>
  <si>
    <t>Wst</t>
  </si>
  <si>
    <t>wip</t>
  </si>
  <si>
    <t>wipsat</t>
  </si>
  <si>
    <t>Vmod</t>
  </si>
  <si>
    <t>SCE V</t>
  </si>
  <si>
    <t>wst Exp</t>
  </si>
  <si>
    <t>SCE wst</t>
  </si>
  <si>
    <t>Crmi</t>
  </si>
  <si>
    <t>V</t>
  </si>
  <si>
    <t>Drte sat</t>
  </si>
  <si>
    <t>wst</t>
  </si>
  <si>
    <t>(Vmod-Vcalc)²</t>
  </si>
  <si>
    <t>SCE kM</t>
  </si>
  <si>
    <t>coefma</t>
  </si>
  <si>
    <t>1 si Kip=1</t>
  </si>
  <si>
    <t>KN</t>
  </si>
  <si>
    <t>kL</t>
  </si>
  <si>
    <t xml:space="preserve">WL </t>
  </si>
  <si>
    <t>Kre</t>
  </si>
  <si>
    <t>Kbs</t>
  </si>
  <si>
    <t>Kst</t>
  </si>
  <si>
    <t>kF</t>
  </si>
  <si>
    <t>Kip</t>
  </si>
  <si>
    <t>Vo</t>
  </si>
  <si>
    <t>ds</t>
  </si>
  <si>
    <t>WmiN</t>
  </si>
  <si>
    <t>Solver Targets</t>
  </si>
  <si>
    <t>kM</t>
  </si>
  <si>
    <t>Variable Parameters</t>
  </si>
  <si>
    <t>kN/100</t>
  </si>
  <si>
    <t>kL/100</t>
  </si>
  <si>
    <t>WL</t>
  </si>
  <si>
    <t>Vpma</t>
  </si>
  <si>
    <t>Wip</t>
  </si>
  <si>
    <t>Wsat =</t>
  </si>
  <si>
    <t>WmiSat</t>
  </si>
  <si>
    <t>Wsat-F</t>
  </si>
  <si>
    <t>delta</t>
  </si>
  <si>
    <t>WM1</t>
  </si>
  <si>
    <t>WM2</t>
  </si>
  <si>
    <t>Wsat</t>
  </si>
  <si>
    <t>A=</t>
  </si>
  <si>
    <t>n° donnée</t>
  </si>
  <si>
    <t>F= (-E/A)</t>
  </si>
  <si>
    <r>
      <t xml:space="preserve">Press. </t>
    </r>
    <r>
      <rPr>
        <b/>
        <sz val="10"/>
        <color theme="0"/>
        <rFont val="Arial"/>
        <family val="2"/>
      </rPr>
      <t>(hPa)</t>
    </r>
  </si>
  <si>
    <r>
      <t>W  (</t>
    </r>
    <r>
      <rPr>
        <b/>
        <sz val="10"/>
        <color theme="0"/>
        <rFont val="Arial"/>
        <family val="2"/>
      </rPr>
      <t>kg/kg)</t>
    </r>
  </si>
  <si>
    <r>
      <rPr>
        <b/>
        <i/>
        <sz val="10"/>
        <color theme="0"/>
        <rFont val="Arial"/>
        <family val="2"/>
      </rPr>
      <t xml:space="preserve">h </t>
    </r>
    <r>
      <rPr>
        <b/>
        <sz val="10"/>
        <color theme="0"/>
        <rFont val="Arial"/>
        <family val="2"/>
      </rPr>
      <t>[hPa]</t>
    </r>
  </si>
  <si>
    <r>
      <rPr>
        <b/>
        <i/>
        <sz val="10"/>
        <rFont val="Arial"/>
        <family val="2"/>
      </rPr>
      <t>W</t>
    </r>
    <r>
      <rPr>
        <b/>
        <i/>
        <sz val="8"/>
        <rFont val="Arial"/>
        <family val="2"/>
      </rPr>
      <t>ma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calc</t>
    </r>
  </si>
  <si>
    <r>
      <rPr>
        <b/>
        <i/>
        <sz val="10"/>
        <rFont val="Arial"/>
        <family val="2"/>
      </rPr>
      <t>W</t>
    </r>
    <r>
      <rPr>
        <b/>
        <i/>
        <sz val="8"/>
        <rFont val="Arial"/>
        <family val="2"/>
      </rPr>
      <t>mi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calc</t>
    </r>
  </si>
  <si>
    <r>
      <rPr>
        <b/>
        <i/>
        <sz val="10"/>
        <rFont val="Arial"/>
        <family val="2"/>
      </rPr>
      <t>h</t>
    </r>
    <r>
      <rPr>
        <b/>
        <i/>
        <sz val="8"/>
        <rFont val="Arial"/>
        <family val="2"/>
      </rPr>
      <t>mi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(hPa)</t>
    </r>
  </si>
  <si>
    <r>
      <rPr>
        <b/>
        <i/>
        <sz val="10"/>
        <rFont val="Arial"/>
        <family val="2"/>
      </rPr>
      <t>h</t>
    </r>
    <r>
      <rPr>
        <b/>
        <i/>
        <sz val="8"/>
        <rFont val="Arial"/>
        <family val="2"/>
      </rPr>
      <t>ma</t>
    </r>
    <r>
      <rPr>
        <b/>
        <sz val="10"/>
        <rFont val="Arial"/>
        <family val="2"/>
      </rPr>
      <t xml:space="preserve"> (hPa)</t>
    </r>
  </si>
  <si>
    <r>
      <t xml:space="preserve">Carré Ec </t>
    </r>
    <r>
      <rPr>
        <b/>
        <i/>
        <sz val="10"/>
        <rFont val="Arial"/>
        <family val="2"/>
      </rPr>
      <t>h</t>
    </r>
  </si>
  <si>
    <t>NOM Ech?</t>
  </si>
  <si>
    <r>
      <rPr>
        <b/>
        <i/>
        <sz val="10"/>
        <rFont val="Arial"/>
        <family val="2"/>
      </rPr>
      <t>W</t>
    </r>
    <r>
      <rPr>
        <b/>
        <i/>
        <sz val="8"/>
        <rFont val="Arial"/>
        <family val="2"/>
      </rPr>
      <t>calc</t>
    </r>
  </si>
  <si>
    <r>
      <t xml:space="preserve">Carré Ec. </t>
    </r>
    <r>
      <rPr>
        <b/>
        <i/>
        <sz val="10"/>
        <rFont val="Arial"/>
        <family val="2"/>
      </rPr>
      <t>W</t>
    </r>
  </si>
  <si>
    <t>W mod</t>
  </si>
  <si>
    <t>Saturation</t>
  </si>
  <si>
    <t>Wsat (kg/kg)</t>
  </si>
  <si>
    <t>100*(-D)</t>
  </si>
  <si>
    <t>Emi J/kg</t>
  </si>
  <si>
    <t>cte hip°</t>
  </si>
  <si>
    <t>Cell lim. n°</t>
  </si>
  <si>
    <t xml:space="preserve">      Cibles du Solver</t>
  </si>
  <si>
    <r>
      <t xml:space="preserve">SCE </t>
    </r>
    <r>
      <rPr>
        <i/>
        <sz val="10"/>
        <rFont val="Arial"/>
        <family val="2"/>
      </rPr>
      <t>h</t>
    </r>
    <r>
      <rPr>
        <sz val="10"/>
        <rFont val="Arial"/>
        <family val="2"/>
      </rPr>
      <t xml:space="preserve"> </t>
    </r>
  </si>
  <si>
    <r>
      <t xml:space="preserve">SCE </t>
    </r>
    <r>
      <rPr>
        <i/>
        <sz val="10"/>
        <rFont val="Arial"/>
        <family val="2"/>
      </rPr>
      <t>W</t>
    </r>
  </si>
  <si>
    <t>Results</t>
  </si>
  <si>
    <t>Ecarts entre teneurs en eau</t>
  </si>
  <si>
    <r>
      <t>W</t>
    </r>
    <r>
      <rPr>
        <sz val="8"/>
        <rFont val="Arial"/>
        <family val="2"/>
      </rPr>
      <t xml:space="preserve">sat </t>
    </r>
    <r>
      <rPr>
        <sz val="10"/>
        <rFont val="Arial"/>
        <family val="2"/>
      </rPr>
      <t>kg/kg</t>
    </r>
  </si>
  <si>
    <r>
      <t>W</t>
    </r>
    <r>
      <rPr>
        <sz val="8"/>
        <rFont val="Arial"/>
        <family val="2"/>
      </rPr>
      <t>miSat</t>
    </r>
    <r>
      <rPr>
        <sz val="10"/>
        <rFont val="Arial"/>
        <family val="2"/>
      </rPr>
      <t xml:space="preserve"> kg/kg</t>
    </r>
  </si>
  <si>
    <r>
      <t>E</t>
    </r>
    <r>
      <rPr>
        <sz val="8"/>
        <rFont val="Arial"/>
        <family val="2"/>
      </rPr>
      <t>ma</t>
    </r>
    <r>
      <rPr>
        <sz val="10"/>
        <rFont val="Arial"/>
        <family val="2"/>
      </rPr>
      <t xml:space="preserve"> J/kg</t>
    </r>
  </si>
  <si>
    <r>
      <t>E</t>
    </r>
    <r>
      <rPr>
        <sz val="8"/>
        <rFont val="Arial"/>
        <family val="2"/>
      </rPr>
      <t>mi</t>
    </r>
    <r>
      <rPr>
        <sz val="10"/>
        <rFont val="Arial"/>
        <family val="2"/>
      </rPr>
      <t xml:space="preserve"> J/kg</t>
    </r>
  </si>
  <si>
    <r>
      <t>h</t>
    </r>
    <r>
      <rPr>
        <sz val="8"/>
        <rFont val="Arial"/>
        <family val="2"/>
      </rPr>
      <t>ip</t>
    </r>
    <r>
      <rPr>
        <sz val="10"/>
        <rFont val="Arial"/>
        <family val="2"/>
      </rPr>
      <t>°</t>
    </r>
  </si>
  <si>
    <t>modélisées et mesurées</t>
  </si>
  <si>
    <t>Calculs</t>
  </si>
  <si>
    <t>Ema/A =</t>
  </si>
  <si>
    <t>E/A =</t>
  </si>
  <si>
    <t>E/Ema =</t>
  </si>
  <si>
    <t>Ema =</t>
  </si>
  <si>
    <t>Wsat-F=</t>
  </si>
  <si>
    <t>WM2=</t>
  </si>
  <si>
    <t>delta =</t>
  </si>
  <si>
    <t>WM1=</t>
  </si>
  <si>
    <t>Temp (°C) =</t>
  </si>
  <si>
    <t>Mw (kg/mole)</t>
  </si>
  <si>
    <t>R (J/mole/K)</t>
  </si>
  <si>
    <t>RT/M (J/kg)</t>
  </si>
  <si>
    <t>Maha R80</t>
  </si>
  <si>
    <t>ShCmi</t>
  </si>
  <si>
    <t>ShC entire</t>
  </si>
  <si>
    <t>Name</t>
  </si>
  <si>
    <t>Pt limit inf</t>
  </si>
  <si>
    <t>Pt ShCmi sup</t>
  </si>
  <si>
    <t>ShCmi parameters</t>
  </si>
  <si>
    <t>ShC Wip parameters</t>
  </si>
  <si>
    <t xml:space="preserve">    ( - kM) </t>
  </si>
  <si>
    <t>F=(-E/A)</t>
  </si>
  <si>
    <t>D (=-Ema/A)</t>
  </si>
  <si>
    <t>F (-E/A)</t>
  </si>
  <si>
    <t>100*D</t>
  </si>
  <si>
    <t>E/A (-F)</t>
  </si>
  <si>
    <t>Ema/A (-D)</t>
  </si>
  <si>
    <t xml:space="preserve">V Air </t>
  </si>
  <si>
    <r>
      <t>k</t>
    </r>
    <r>
      <rPr>
        <b/>
        <sz val="8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</si>
  <si>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k</t>
    </r>
    <r>
      <rPr>
        <b/>
        <sz val="8"/>
        <color theme="1"/>
        <rFont val="Arial"/>
        <family val="2"/>
      </rPr>
      <t xml:space="preserve">M </t>
    </r>
  </si>
  <si>
    <r>
      <t>k</t>
    </r>
    <r>
      <rPr>
        <b/>
        <sz val="8"/>
        <rFont val="Arial"/>
        <family val="2"/>
      </rPr>
      <t>l</t>
    </r>
  </si>
  <si>
    <r>
      <t>W</t>
    </r>
    <r>
      <rPr>
        <b/>
        <sz val="8"/>
        <rFont val="Arial"/>
        <family val="2"/>
      </rPr>
      <t>miN</t>
    </r>
    <r>
      <rPr>
        <b/>
        <sz val="10"/>
        <rFont val="Arial"/>
        <family val="2"/>
      </rPr>
      <t xml:space="preserve"> </t>
    </r>
  </si>
  <si>
    <r>
      <t>W</t>
    </r>
    <r>
      <rPr>
        <b/>
        <sz val="8"/>
        <rFont val="Arial"/>
        <family val="2"/>
      </rPr>
      <t>miSat</t>
    </r>
  </si>
  <si>
    <r>
      <t>W</t>
    </r>
    <r>
      <rPr>
        <b/>
        <sz val="8"/>
        <rFont val="Arial"/>
        <family val="2"/>
      </rPr>
      <t xml:space="preserve">L  </t>
    </r>
  </si>
  <si>
    <r>
      <rPr>
        <sz val="10"/>
        <color theme="1"/>
        <rFont val="Arial"/>
        <family val="2"/>
      </rPr>
      <t>dm3/kg</t>
    </r>
    <r>
      <rPr>
        <sz val="8"/>
        <color theme="1"/>
        <rFont val="Arial"/>
        <family val="2"/>
      </rPr>
      <t>w</t>
    </r>
  </si>
  <si>
    <r>
      <rPr>
        <sz val="10"/>
        <color theme="1"/>
        <rFont val="Arial"/>
        <family val="2"/>
      </rPr>
      <t>kg</t>
    </r>
    <r>
      <rPr>
        <sz val="8"/>
        <color theme="1"/>
        <rFont val="Arial"/>
        <family val="2"/>
      </rPr>
      <t>s</t>
    </r>
    <r>
      <rPr>
        <sz val="10"/>
        <color theme="1"/>
        <rFont val="Arial"/>
        <family val="2"/>
      </rPr>
      <t>/kg</t>
    </r>
    <r>
      <rPr>
        <sz val="8"/>
        <color theme="1"/>
        <rFont val="Arial"/>
        <family val="2"/>
      </rPr>
      <t>w</t>
    </r>
  </si>
  <si>
    <r>
      <rPr>
        <sz val="10"/>
        <color theme="1"/>
        <rFont val="Arial"/>
        <family val="2"/>
      </rPr>
      <t>kg</t>
    </r>
    <r>
      <rPr>
        <sz val="8"/>
        <color theme="1"/>
        <rFont val="Arial"/>
        <family val="2"/>
      </rPr>
      <t>w</t>
    </r>
    <r>
      <rPr>
        <sz val="10"/>
        <color theme="1"/>
        <rFont val="Arial"/>
        <family val="2"/>
      </rPr>
      <t>/kg</t>
    </r>
    <r>
      <rPr>
        <sz val="8"/>
        <color theme="1"/>
        <rFont val="Arial"/>
        <family val="2"/>
      </rPr>
      <t>s</t>
    </r>
  </si>
  <si>
    <t xml:space="preserve">Kst </t>
  </si>
  <si>
    <t xml:space="preserve">Kip </t>
  </si>
  <si>
    <r>
      <t>W</t>
    </r>
    <r>
      <rPr>
        <b/>
        <sz val="8"/>
        <rFont val="Arial"/>
        <family val="2"/>
      </rPr>
      <t xml:space="preserve">sat </t>
    </r>
    <r>
      <rPr>
        <b/>
        <sz val="10"/>
        <rFont val="Arial"/>
        <family val="2"/>
      </rPr>
      <t/>
    </r>
  </si>
  <si>
    <r>
      <t>V</t>
    </r>
    <r>
      <rPr>
        <b/>
        <sz val="8"/>
        <rFont val="Arial"/>
        <family val="2"/>
      </rPr>
      <t>0</t>
    </r>
    <r>
      <rPr>
        <b/>
        <sz val="10"/>
        <rFont val="Arial"/>
        <family val="2"/>
      </rPr>
      <t xml:space="preserve"> dm</t>
    </r>
    <r>
      <rPr>
        <b/>
        <sz val="8"/>
        <rFont val="Arial"/>
        <family val="2"/>
      </rPr>
      <t>3</t>
    </r>
    <r>
      <rPr>
        <b/>
        <sz val="10"/>
        <rFont val="Arial"/>
        <family val="2"/>
      </rPr>
      <t>/kgs</t>
    </r>
  </si>
  <si>
    <t>Kbs'</t>
  </si>
  <si>
    <t>Wbs</t>
  </si>
  <si>
    <t>Wre</t>
  </si>
  <si>
    <t>Shrinkage limit</t>
  </si>
  <si>
    <t>Micro air entry</t>
  </si>
  <si>
    <t>pF3</t>
  </si>
  <si>
    <t>pt M</t>
  </si>
  <si>
    <t>Field Capacity</t>
  </si>
  <si>
    <t>WSat</t>
  </si>
  <si>
    <r>
      <rPr>
        <i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limit inf  </t>
    </r>
  </si>
  <si>
    <r>
      <rPr>
        <i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up ShCmi</t>
    </r>
  </si>
  <si>
    <r>
      <t>K</t>
    </r>
    <r>
      <rPr>
        <b/>
        <sz val="8"/>
        <rFont val="Arial"/>
        <family val="2"/>
      </rPr>
      <t>bs'</t>
    </r>
  </si>
  <si>
    <t xml:space="preserve">Wsat </t>
  </si>
  <si>
    <t>Observed on the curve</t>
  </si>
  <si>
    <t>Provided by the retention curve</t>
  </si>
  <si>
    <t>Vs</t>
  </si>
  <si>
    <t>NP5H20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</si>
</sst>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0"/>
    <numFmt numFmtId="165" formatCode="0.0000"/>
    <numFmt numFmtId="166" formatCode="0.000"/>
    <numFmt numFmtId="167" formatCode="0.0E+00"/>
    <numFmt numFmtId="168" formatCode="0.0"/>
    <numFmt numFmtId="169" formatCode="_-* #,##0.000\ _€_-;\-* #,##0.000\ _€_-;_-* &quot;-&quot;??\ _€_-;_-@_-"/>
    <numFmt numFmtId="170" formatCode="_-* #,##0.000\ _€_-;\-* #,##0.000\ _€_-;_-* &quot;-&quot;???\ _€_-;_-@_-"/>
    <numFmt numFmtId="171" formatCode="0.0000000"/>
    <numFmt numFmtId="172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theme="5" tint="0.79998168889431442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color rgb="FF002060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name val="Calibri"/>
      <family val="2"/>
      <scheme val="minor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225">
    <xf numFmtId="0" fontId="0" fillId="0" borderId="0" xfId="0"/>
    <xf numFmtId="0" fontId="1" fillId="0" borderId="0" xfId="1"/>
    <xf numFmtId="0" fontId="6" fillId="2" borderId="0" xfId="2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6" fillId="2" borderId="0" xfId="2" applyNumberFormat="1" applyFont="1" applyFill="1" applyAlignment="1">
      <alignment horizontal="center"/>
    </xf>
    <xf numFmtId="165" fontId="6" fillId="2" borderId="0" xfId="2" applyNumberFormat="1" applyFont="1" applyFill="1" applyAlignment="1">
      <alignment horizontal="center"/>
    </xf>
    <xf numFmtId="0" fontId="5" fillId="0" borderId="0" xfId="2"/>
    <xf numFmtId="165" fontId="1" fillId="0" borderId="0" xfId="1" applyNumberFormat="1"/>
    <xf numFmtId="166" fontId="5" fillId="0" borderId="0" xfId="2" applyNumberFormat="1"/>
    <xf numFmtId="166" fontId="5" fillId="0" borderId="0" xfId="2" applyNumberFormat="1" applyAlignment="1">
      <alignment horizontal="center"/>
    </xf>
    <xf numFmtId="165" fontId="5" fillId="0" borderId="0" xfId="2" applyNumberFormat="1" applyAlignment="1">
      <alignment horizontal="center"/>
    </xf>
    <xf numFmtId="166" fontId="1" fillId="0" borderId="0" xfId="1" applyNumberFormat="1"/>
    <xf numFmtId="167" fontId="5" fillId="0" borderId="0" xfId="2" applyNumberFormat="1" applyAlignment="1">
      <alignment horizontal="center"/>
    </xf>
    <xf numFmtId="11" fontId="5" fillId="0" borderId="0" xfId="2" applyNumberFormat="1"/>
    <xf numFmtId="0" fontId="1" fillId="0" borderId="0" xfId="3"/>
    <xf numFmtId="0" fontId="1" fillId="4" borderId="0" xfId="3" applyFill="1" applyAlignment="1">
      <alignment horizontal="center"/>
    </xf>
    <xf numFmtId="0" fontId="10" fillId="7" borderId="0" xfId="2" applyFont="1" applyFill="1" applyAlignment="1">
      <alignment horizontal="center"/>
    </xf>
    <xf numFmtId="1" fontId="10" fillId="7" borderId="0" xfId="2" applyNumberFormat="1" applyFont="1" applyFill="1" applyAlignment="1">
      <alignment horizontal="center"/>
    </xf>
    <xf numFmtId="0" fontId="4" fillId="7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16" fillId="0" borderId="0" xfId="1" applyFont="1"/>
    <xf numFmtId="166" fontId="17" fillId="0" borderId="0" xfId="2" applyNumberFormat="1" applyFont="1" applyFill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1" fillId="0" borderId="0" xfId="1" applyAlignment="1">
      <alignment horizontal="center"/>
    </xf>
    <xf numFmtId="0" fontId="18" fillId="0" borderId="0" xfId="1" applyFont="1" applyFill="1" applyBorder="1" applyAlignment="1">
      <alignment horizontal="center"/>
    </xf>
    <xf numFmtId="168" fontId="5" fillId="0" borderId="0" xfId="2" applyNumberFormat="1" applyFill="1" applyAlignment="1">
      <alignment horizontal="center"/>
    </xf>
    <xf numFmtId="166" fontId="19" fillId="0" borderId="10" xfId="2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166" fontId="20" fillId="0" borderId="10" xfId="2" applyNumberFormat="1" applyFont="1" applyBorder="1" applyAlignment="1">
      <alignment horizontal="center"/>
    </xf>
    <xf numFmtId="0" fontId="1" fillId="0" borderId="0" xfId="1" applyFont="1" applyFill="1" applyAlignment="1">
      <alignment horizontal="center"/>
    </xf>
    <xf numFmtId="166" fontId="5" fillId="0" borderId="0" xfId="2" applyNumberFormat="1" applyFont="1" applyFill="1" applyAlignment="1">
      <alignment horizontal="center"/>
    </xf>
    <xf numFmtId="166" fontId="20" fillId="0" borderId="3" xfId="2" applyNumberFormat="1" applyFont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" fillId="0" borderId="0" xfId="1" applyFill="1"/>
    <xf numFmtId="166" fontId="20" fillId="0" borderId="4" xfId="2" applyNumberFormat="1" applyFont="1" applyBorder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166" fontId="1" fillId="0" borderId="0" xfId="1" applyNumberFormat="1" applyAlignment="1">
      <alignment horizontal="center"/>
    </xf>
    <xf numFmtId="0" fontId="5" fillId="0" borderId="0" xfId="2" applyFill="1"/>
    <xf numFmtId="0" fontId="11" fillId="0" borderId="0" xfId="2" applyFont="1" applyFill="1"/>
    <xf numFmtId="168" fontId="5" fillId="0" borderId="0" xfId="2" applyNumberFormat="1"/>
    <xf numFmtId="1" fontId="5" fillId="0" borderId="0" xfId="2" applyNumberFormat="1"/>
    <xf numFmtId="2" fontId="5" fillId="0" borderId="0" xfId="2" applyNumberFormat="1"/>
    <xf numFmtId="166" fontId="5" fillId="0" borderId="0" xfId="2" applyNumberFormat="1" applyFont="1" applyFill="1" applyBorder="1"/>
    <xf numFmtId="0" fontId="5" fillId="0" borderId="0" xfId="2" applyFont="1" applyFill="1"/>
    <xf numFmtId="0" fontId="5" fillId="0" borderId="0" xfId="2" applyFont="1" applyFill="1" applyBorder="1"/>
    <xf numFmtId="0" fontId="11" fillId="0" borderId="0" xfId="2" applyFont="1" applyFill="1" applyBorder="1" applyAlignment="1">
      <alignment horizontal="left"/>
    </xf>
    <xf numFmtId="0" fontId="0" fillId="0" borderId="0" xfId="0" applyFill="1"/>
    <xf numFmtId="166" fontId="0" fillId="0" borderId="0" xfId="0" applyNumberFormat="1" applyFill="1"/>
    <xf numFmtId="0" fontId="13" fillId="0" borderId="0" xfId="2" applyFont="1"/>
    <xf numFmtId="0" fontId="0" fillId="0" borderId="0" xfId="1" applyFont="1"/>
    <xf numFmtId="0" fontId="0" fillId="0" borderId="0" xfId="1" applyFont="1" applyAlignment="1">
      <alignment horizontal="center"/>
    </xf>
    <xf numFmtId="169" fontId="0" fillId="0" borderId="0" xfId="4" applyNumberFormat="1" applyFont="1" applyAlignment="1">
      <alignment horizontal="center"/>
    </xf>
    <xf numFmtId="43" fontId="0" fillId="0" borderId="0" xfId="4" applyFont="1" applyAlignment="1">
      <alignment horizontal="center"/>
    </xf>
    <xf numFmtId="170" fontId="1" fillId="0" borderId="0" xfId="1" applyNumberFormat="1" applyAlignment="1">
      <alignment horizontal="center"/>
    </xf>
    <xf numFmtId="165" fontId="24" fillId="13" borderId="12" xfId="2" applyNumberFormat="1" applyFont="1" applyFill="1" applyBorder="1" applyAlignment="1">
      <alignment horizontal="center"/>
    </xf>
    <xf numFmtId="1" fontId="25" fillId="13" borderId="12" xfId="2" applyNumberFormat="1" applyFont="1" applyFill="1" applyBorder="1" applyAlignment="1">
      <alignment horizontal="center"/>
    </xf>
    <xf numFmtId="0" fontId="11" fillId="0" borderId="12" xfId="2" applyFont="1" applyFill="1" applyBorder="1" applyAlignment="1">
      <alignment horizontal="center"/>
    </xf>
    <xf numFmtId="0" fontId="11" fillId="6" borderId="12" xfId="2" applyFont="1" applyFill="1" applyBorder="1" applyAlignment="1">
      <alignment horizontal="center"/>
    </xf>
    <xf numFmtId="168" fontId="11" fillId="6" borderId="12" xfId="2" applyNumberFormat="1" applyFont="1" applyFill="1" applyBorder="1" applyAlignment="1">
      <alignment horizontal="center"/>
    </xf>
    <xf numFmtId="0" fontId="27" fillId="0" borderId="0" xfId="2" applyFont="1" applyFill="1"/>
    <xf numFmtId="0" fontId="22" fillId="0" borderId="0" xfId="2" applyFont="1" applyFill="1"/>
    <xf numFmtId="14" fontId="28" fillId="0" borderId="0" xfId="2" applyNumberFormat="1" applyFont="1" applyFill="1" applyAlignment="1">
      <alignment horizontal="left"/>
    </xf>
    <xf numFmtId="168" fontId="14" fillId="8" borderId="12" xfId="2" applyNumberFormat="1" applyFont="1" applyFill="1" applyBorder="1" applyAlignment="1">
      <alignment horizontal="center"/>
    </xf>
    <xf numFmtId="0" fontId="11" fillId="8" borderId="12" xfId="2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166" fontId="30" fillId="0" borderId="14" xfId="2" applyNumberFormat="1" applyFont="1" applyFill="1" applyBorder="1" applyAlignment="1">
      <alignment horizontal="center"/>
    </xf>
    <xf numFmtId="1" fontId="27" fillId="0" borderId="0" xfId="2" applyNumberFormat="1" applyFont="1" applyFill="1" applyAlignment="1">
      <alignment horizontal="center"/>
    </xf>
    <xf numFmtId="0" fontId="5" fillId="0" borderId="0" xfId="2" applyAlignment="1">
      <alignment horizontal="center"/>
    </xf>
    <xf numFmtId="1" fontId="5" fillId="0" borderId="0" xfId="2" applyNumberFormat="1" applyFill="1" applyAlignment="1">
      <alignment horizontal="center"/>
    </xf>
    <xf numFmtId="1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66" fontId="0" fillId="0" borderId="0" xfId="0" applyNumberFormat="1"/>
    <xf numFmtId="11" fontId="0" fillId="0" borderId="0" xfId="0" applyNumberFormat="1"/>
    <xf numFmtId="0" fontId="9" fillId="0" borderId="0" xfId="0" applyFont="1" applyAlignment="1">
      <alignment horizontal="center"/>
    </xf>
    <xf numFmtId="166" fontId="8" fillId="0" borderId="0" xfId="2" applyNumberFormat="1" applyFont="1" applyFill="1" applyAlignment="1">
      <alignment horizontal="center"/>
    </xf>
    <xf numFmtId="0" fontId="5" fillId="0" borderId="0" xfId="2" applyFill="1" applyAlignment="1">
      <alignment horizontal="center"/>
    </xf>
    <xf numFmtId="0" fontId="1" fillId="10" borderId="0" xfId="3" applyFill="1"/>
    <xf numFmtId="0" fontId="4" fillId="10" borderId="0" xfId="3" applyFont="1" applyFill="1"/>
    <xf numFmtId="0" fontId="0" fillId="10" borderId="0" xfId="0" applyFill="1"/>
    <xf numFmtId="0" fontId="5" fillId="14" borderId="15" xfId="2" applyFont="1" applyFill="1" applyBorder="1" applyAlignment="1">
      <alignment horizontal="center"/>
    </xf>
    <xf numFmtId="0" fontId="18" fillId="14" borderId="5" xfId="2" applyFont="1" applyFill="1" applyBorder="1"/>
    <xf numFmtId="0" fontId="18" fillId="14" borderId="6" xfId="2" applyFont="1" applyFill="1" applyBorder="1" applyAlignment="1">
      <alignment horizontal="center"/>
    </xf>
    <xf numFmtId="0" fontId="5" fillId="14" borderId="6" xfId="2" applyFont="1" applyFill="1" applyBorder="1" applyAlignment="1">
      <alignment horizontal="center"/>
    </xf>
    <xf numFmtId="0" fontId="5" fillId="14" borderId="7" xfId="2" applyFont="1" applyFill="1" applyBorder="1" applyAlignment="1">
      <alignment horizontal="center"/>
    </xf>
    <xf numFmtId="166" fontId="30" fillId="14" borderId="4" xfId="2" applyNumberFormat="1" applyFont="1" applyFill="1" applyBorder="1" applyAlignment="1">
      <alignment horizontal="center"/>
    </xf>
    <xf numFmtId="2" fontId="8" fillId="14" borderId="16" xfId="2" applyNumberFormat="1" applyFont="1" applyFill="1" applyBorder="1" applyAlignment="1">
      <alignment horizontal="center"/>
    </xf>
    <xf numFmtId="0" fontId="8" fillId="14" borderId="12" xfId="2" applyNumberFormat="1" applyFont="1" applyFill="1" applyBorder="1" applyAlignment="1">
      <alignment horizontal="center"/>
    </xf>
    <xf numFmtId="168" fontId="8" fillId="14" borderId="12" xfId="2" applyNumberFormat="1" applyFont="1" applyFill="1" applyBorder="1" applyAlignment="1">
      <alignment horizontal="center"/>
    </xf>
    <xf numFmtId="0" fontId="8" fillId="14" borderId="17" xfId="2" applyFont="1" applyFill="1" applyBorder="1" applyAlignment="1">
      <alignment horizontal="center"/>
    </xf>
    <xf numFmtId="166" fontId="31" fillId="7" borderId="0" xfId="2" applyNumberFormat="1" applyFont="1" applyFill="1" applyAlignment="1">
      <alignment horizontal="center"/>
    </xf>
    <xf numFmtId="0" fontId="4" fillId="7" borderId="0" xfId="3" applyFont="1" applyFill="1"/>
    <xf numFmtId="0" fontId="8" fillId="15" borderId="18" xfId="2" applyFont="1" applyFill="1" applyBorder="1" applyAlignment="1">
      <alignment horizontal="center"/>
    </xf>
    <xf numFmtId="0" fontId="5" fillId="15" borderId="3" xfId="2" applyFont="1" applyFill="1" applyBorder="1" applyAlignment="1">
      <alignment horizontal="center"/>
    </xf>
    <xf numFmtId="0" fontId="8" fillId="15" borderId="4" xfId="2" applyFont="1" applyFill="1" applyBorder="1" applyAlignment="1">
      <alignment horizontal="center"/>
    </xf>
    <xf numFmtId="168" fontId="21" fillId="15" borderId="4" xfId="2" applyNumberFormat="1" applyFont="1" applyFill="1" applyBorder="1" applyAlignment="1">
      <alignment horizontal="center"/>
    </xf>
    <xf numFmtId="0" fontId="21" fillId="15" borderId="4" xfId="2" applyNumberFormat="1" applyFont="1" applyFill="1" applyBorder="1" applyAlignment="1">
      <alignment horizontal="right"/>
    </xf>
    <xf numFmtId="166" fontId="5" fillId="0" borderId="0" xfId="2" applyNumberForma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0" borderId="0" xfId="0" applyBorder="1"/>
    <xf numFmtId="0" fontId="5" fillId="0" borderId="0" xfId="2" applyBorder="1"/>
    <xf numFmtId="0" fontId="31" fillId="16" borderId="0" xfId="2" applyFont="1" applyFill="1" applyBorder="1"/>
    <xf numFmtId="0" fontId="11" fillId="0" borderId="0" xfId="2" applyFont="1" applyFill="1" applyBorder="1" applyAlignment="1">
      <alignment horizontal="right"/>
    </xf>
    <xf numFmtId="0" fontId="5" fillId="0" borderId="0" xfId="2" applyFill="1" applyBorder="1"/>
    <xf numFmtId="0" fontId="3" fillId="0" borderId="0" xfId="0" applyFont="1"/>
    <xf numFmtId="0" fontId="5" fillId="17" borderId="5" xfId="2" applyFont="1" applyFill="1" applyBorder="1" applyAlignment="1">
      <alignment horizontal="center"/>
    </xf>
    <xf numFmtId="0" fontId="5" fillId="17" borderId="6" xfId="2" applyFont="1" applyFill="1" applyBorder="1" applyAlignment="1">
      <alignment horizontal="center"/>
    </xf>
    <xf numFmtId="0" fontId="5" fillId="17" borderId="7" xfId="2" applyFont="1" applyFill="1" applyBorder="1" applyAlignment="1">
      <alignment horizontal="center"/>
    </xf>
    <xf numFmtId="0" fontId="11" fillId="0" borderId="12" xfId="2" applyFont="1" applyFill="1" applyBorder="1" applyAlignment="1">
      <alignment horizontal="left"/>
    </xf>
    <xf numFmtId="166" fontId="11" fillId="17" borderId="8" xfId="2" applyNumberFormat="1" applyFont="1" applyFill="1" applyBorder="1" applyAlignment="1">
      <alignment horizontal="center"/>
    </xf>
    <xf numFmtId="166" fontId="11" fillId="17" borderId="0" xfId="2" applyNumberFormat="1" applyFont="1" applyFill="1" applyBorder="1" applyAlignment="1">
      <alignment horizontal="center"/>
    </xf>
    <xf numFmtId="165" fontId="11" fillId="17" borderId="0" xfId="2" applyNumberFormat="1" applyFont="1" applyFill="1" applyBorder="1" applyAlignment="1">
      <alignment horizontal="center"/>
    </xf>
    <xf numFmtId="2" fontId="22" fillId="17" borderId="0" xfId="2" applyNumberFormat="1" applyFont="1" applyFill="1" applyBorder="1" applyAlignment="1">
      <alignment horizontal="center"/>
    </xf>
    <xf numFmtId="2" fontId="22" fillId="17" borderId="9" xfId="2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0" fillId="17" borderId="16" xfId="0" applyFill="1" applyBorder="1"/>
    <xf numFmtId="0" fontId="0" fillId="17" borderId="12" xfId="0" applyFill="1" applyBorder="1"/>
    <xf numFmtId="0" fontId="12" fillId="17" borderId="12" xfId="3" applyFont="1" applyFill="1" applyBorder="1" applyAlignment="1">
      <alignment horizontal="center"/>
    </xf>
    <xf numFmtId="0" fontId="11" fillId="17" borderId="12" xfId="2" applyFont="1" applyFill="1" applyBorder="1" applyAlignment="1">
      <alignment horizontal="center"/>
    </xf>
    <xf numFmtId="0" fontId="5" fillId="17" borderId="17" xfId="2" applyFill="1" applyBorder="1"/>
    <xf numFmtId="1" fontId="13" fillId="0" borderId="0" xfId="2" applyNumberFormat="1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2" fontId="5" fillId="0" borderId="0" xfId="2" applyNumberFormat="1" applyFill="1" applyAlignment="1">
      <alignment horizontal="center"/>
    </xf>
    <xf numFmtId="0" fontId="21" fillId="9" borderId="0" xfId="2" applyFont="1" applyFill="1" applyBorder="1" applyAlignment="1">
      <alignment horizontal="center"/>
    </xf>
    <xf numFmtId="11" fontId="21" fillId="9" borderId="0" xfId="2" applyNumberFormat="1" applyFont="1" applyFill="1" applyAlignment="1">
      <alignment horizontal="center"/>
    </xf>
    <xf numFmtId="0" fontId="21" fillId="9" borderId="0" xfId="2" applyFont="1" applyFill="1" applyAlignment="1">
      <alignment horizontal="center"/>
    </xf>
    <xf numFmtId="166" fontId="13" fillId="0" borderId="0" xfId="2" applyNumberFormat="1" applyFont="1" applyFill="1" applyAlignment="1">
      <alignment horizontal="center"/>
    </xf>
    <xf numFmtId="166" fontId="21" fillId="9" borderId="0" xfId="2" applyNumberFormat="1" applyFont="1" applyFill="1" applyAlignment="1">
      <alignment horizontal="center"/>
    </xf>
    <xf numFmtId="1" fontId="21" fillId="9" borderId="0" xfId="2" applyNumberFormat="1" applyFont="1" applyFill="1" applyAlignment="1">
      <alignment horizontal="center"/>
    </xf>
    <xf numFmtId="171" fontId="21" fillId="9" borderId="0" xfId="2" applyNumberFormat="1" applyFont="1" applyFill="1" applyAlignment="1">
      <alignment horizontal="center"/>
    </xf>
    <xf numFmtId="0" fontId="34" fillId="9" borderId="0" xfId="2" applyFont="1" applyFill="1" applyBorder="1"/>
    <xf numFmtId="0" fontId="34" fillId="9" borderId="0" xfId="2" applyNumberFormat="1" applyFont="1" applyFill="1" applyBorder="1" applyAlignment="1">
      <alignment horizontal="center"/>
    </xf>
    <xf numFmtId="0" fontId="35" fillId="0" borderId="0" xfId="2" applyFont="1" applyFill="1" applyAlignment="1">
      <alignment horizontal="center"/>
    </xf>
    <xf numFmtId="165" fontId="11" fillId="0" borderId="0" xfId="2" applyNumberFormat="1" applyFont="1" applyFill="1"/>
    <xf numFmtId="1" fontId="9" fillId="0" borderId="0" xfId="0" applyNumberFormat="1" applyFont="1" applyAlignment="1">
      <alignment horizontal="center"/>
    </xf>
    <xf numFmtId="0" fontId="3" fillId="12" borderId="0" xfId="1" applyFont="1" applyFill="1" applyBorder="1" applyAlignment="1">
      <alignment horizontal="center"/>
    </xf>
    <xf numFmtId="2" fontId="23" fillId="12" borderId="9" xfId="1" applyNumberFormat="1" applyFont="1" applyFill="1" applyBorder="1" applyAlignment="1">
      <alignment horizontal="center"/>
    </xf>
    <xf numFmtId="0" fontId="11" fillId="9" borderId="0" xfId="2" applyFont="1" applyFill="1" applyBorder="1" applyAlignment="1">
      <alignment horizontal="center"/>
    </xf>
    <xf numFmtId="165" fontId="5" fillId="9" borderId="0" xfId="2" applyNumberFormat="1" applyFont="1" applyFill="1" applyBorder="1" applyAlignment="1">
      <alignment horizontal="center"/>
    </xf>
    <xf numFmtId="2" fontId="5" fillId="9" borderId="0" xfId="2" applyNumberFormat="1" applyFont="1" applyFill="1" applyBorder="1" applyAlignment="1">
      <alignment horizontal="center"/>
    </xf>
    <xf numFmtId="166" fontId="5" fillId="9" borderId="0" xfId="2" applyNumberFormat="1" applyFont="1" applyFill="1" applyBorder="1" applyAlignment="1">
      <alignment horizontal="center"/>
    </xf>
    <xf numFmtId="166" fontId="13" fillId="12" borderId="9" xfId="2" applyNumberFormat="1" applyFont="1" applyFill="1" applyBorder="1" applyAlignment="1">
      <alignment horizontal="center"/>
    </xf>
    <xf numFmtId="0" fontId="1" fillId="12" borderId="17" xfId="1" applyFill="1" applyBorder="1"/>
    <xf numFmtId="168" fontId="5" fillId="12" borderId="17" xfId="2" applyNumberFormat="1" applyFont="1" applyFill="1" applyBorder="1" applyAlignment="1">
      <alignment horizontal="center"/>
    </xf>
    <xf numFmtId="2" fontId="23" fillId="12" borderId="19" xfId="1" applyNumberFormat="1" applyFont="1" applyFill="1" applyBorder="1" applyAlignment="1">
      <alignment horizontal="center"/>
    </xf>
    <xf numFmtId="0" fontId="11" fillId="11" borderId="5" xfId="2" applyFont="1" applyFill="1" applyBorder="1" applyAlignment="1">
      <alignment horizontal="center"/>
    </xf>
    <xf numFmtId="0" fontId="15" fillId="11" borderId="8" xfId="3" applyFont="1" applyFill="1" applyBorder="1" applyAlignment="1">
      <alignment horizontal="center"/>
    </xf>
    <xf numFmtId="0" fontId="11" fillId="11" borderId="18" xfId="2" applyFont="1" applyFill="1" applyBorder="1" applyAlignment="1">
      <alignment horizontal="center"/>
    </xf>
    <xf numFmtId="164" fontId="5" fillId="11" borderId="18" xfId="2" applyNumberFormat="1" applyFill="1" applyBorder="1" applyAlignment="1">
      <alignment horizontal="center"/>
    </xf>
    <xf numFmtId="0" fontId="3" fillId="12" borderId="16" xfId="1" applyFont="1" applyFill="1" applyBorder="1" applyAlignment="1">
      <alignment horizontal="left"/>
    </xf>
    <xf numFmtId="0" fontId="18" fillId="5" borderId="0" xfId="0" applyFont="1" applyFill="1" applyAlignment="1">
      <alignment horizontal="center"/>
    </xf>
    <xf numFmtId="0" fontId="11" fillId="9" borderId="6" xfId="2" applyFont="1" applyFill="1" applyBorder="1" applyAlignment="1">
      <alignment horizontal="center"/>
    </xf>
    <xf numFmtId="0" fontId="11" fillId="9" borderId="7" xfId="2" applyFont="1" applyFill="1" applyBorder="1" applyAlignment="1">
      <alignment horizontal="center"/>
    </xf>
    <xf numFmtId="0" fontId="5" fillId="9" borderId="9" xfId="2" applyFont="1" applyFill="1" applyBorder="1" applyAlignment="1">
      <alignment horizontal="center"/>
    </xf>
    <xf numFmtId="0" fontId="11" fillId="9" borderId="9" xfId="2" applyFont="1" applyFill="1" applyBorder="1" applyAlignment="1">
      <alignment horizontal="center"/>
    </xf>
    <xf numFmtId="166" fontId="5" fillId="9" borderId="0" xfId="2" applyNumberFormat="1" applyFont="1" applyFill="1" applyBorder="1" applyAlignment="1" applyProtection="1">
      <alignment horizontal="center"/>
      <protection hidden="1"/>
    </xf>
    <xf numFmtId="166" fontId="5" fillId="9" borderId="9" xfId="2" applyNumberFormat="1" applyFont="1" applyFill="1" applyBorder="1" applyAlignment="1">
      <alignment horizontal="center"/>
    </xf>
    <xf numFmtId="168" fontId="5" fillId="9" borderId="9" xfId="2" applyNumberFormat="1" applyFont="1" applyFill="1" applyBorder="1" applyAlignment="1">
      <alignment horizontal="center"/>
    </xf>
    <xf numFmtId="0" fontId="12" fillId="9" borderId="0" xfId="1" applyFont="1" applyFill="1" applyBorder="1"/>
    <xf numFmtId="0" fontId="18" fillId="9" borderId="12" xfId="3" applyFont="1" applyFill="1" applyBorder="1" applyAlignment="1">
      <alignment horizontal="center"/>
    </xf>
    <xf numFmtId="168" fontId="1" fillId="9" borderId="17" xfId="1" applyNumberFormat="1" applyFill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166" fontId="8" fillId="8" borderId="2" xfId="2" applyNumberFormat="1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/>
    </xf>
    <xf numFmtId="0" fontId="11" fillId="12" borderId="0" xfId="2" applyFont="1" applyFill="1" applyBorder="1" applyAlignment="1">
      <alignment horizontal="center"/>
    </xf>
    <xf numFmtId="166" fontId="39" fillId="12" borderId="0" xfId="2" applyNumberFormat="1" applyFont="1" applyFill="1" applyBorder="1" applyAlignment="1">
      <alignment horizontal="center"/>
    </xf>
    <xf numFmtId="166" fontId="40" fillId="12" borderId="0" xfId="1" applyNumberFormat="1" applyFont="1" applyFill="1" applyBorder="1" applyAlignment="1">
      <alignment horizontal="center"/>
    </xf>
    <xf numFmtId="0" fontId="0" fillId="0" borderId="0" xfId="1" applyFont="1" applyFill="1" applyAlignment="1">
      <alignment horizontal="center"/>
    </xf>
    <xf numFmtId="0" fontId="5" fillId="0" borderId="0" xfId="3" applyFont="1" applyFill="1"/>
    <xf numFmtId="166" fontId="5" fillId="15" borderId="12" xfId="2" applyNumberFormat="1" applyFont="1" applyFill="1" applyBorder="1" applyAlignment="1">
      <alignment horizontal="center"/>
    </xf>
    <xf numFmtId="168" fontId="5" fillId="15" borderId="12" xfId="2" applyNumberFormat="1" applyFont="1" applyFill="1" applyBorder="1" applyAlignment="1">
      <alignment horizontal="center"/>
    </xf>
    <xf numFmtId="168" fontId="27" fillId="15" borderId="12" xfId="1" applyNumberFormat="1" applyFont="1" applyFill="1" applyBorder="1" applyAlignment="1">
      <alignment horizontal="center"/>
    </xf>
    <xf numFmtId="0" fontId="11" fillId="19" borderId="0" xfId="2" applyFont="1" applyFill="1" applyBorder="1" applyAlignment="1">
      <alignment horizontal="center"/>
    </xf>
    <xf numFmtId="0" fontId="0" fillId="19" borderId="9" xfId="0" applyFill="1" applyBorder="1"/>
    <xf numFmtId="164" fontId="11" fillId="19" borderId="6" xfId="2" applyNumberFormat="1" applyFont="1" applyFill="1" applyBorder="1" applyAlignment="1">
      <alignment horizontal="center"/>
    </xf>
    <xf numFmtId="0" fontId="11" fillId="19" borderId="6" xfId="2" applyFont="1" applyFill="1" applyBorder="1" applyAlignment="1">
      <alignment horizontal="center"/>
    </xf>
    <xf numFmtId="0" fontId="1" fillId="19" borderId="7" xfId="1" applyFill="1" applyBorder="1"/>
    <xf numFmtId="0" fontId="1" fillId="19" borderId="9" xfId="1" applyFill="1" applyBorder="1"/>
    <xf numFmtId="0" fontId="37" fillId="15" borderId="17" xfId="1" applyFont="1" applyFill="1" applyBorder="1"/>
    <xf numFmtId="0" fontId="11" fillId="19" borderId="5" xfId="2" applyFont="1" applyFill="1" applyBorder="1" applyAlignment="1">
      <alignment horizontal="center"/>
    </xf>
    <xf numFmtId="166" fontId="5" fillId="15" borderId="16" xfId="2" applyNumberFormat="1" applyFont="1" applyFill="1" applyBorder="1" applyAlignment="1">
      <alignment horizontal="center"/>
    </xf>
    <xf numFmtId="172" fontId="5" fillId="15" borderId="12" xfId="2" applyNumberFormat="1" applyFont="1" applyFill="1" applyBorder="1" applyAlignment="1">
      <alignment horizontal="center"/>
    </xf>
    <xf numFmtId="0" fontId="36" fillId="19" borderId="6" xfId="1" applyFont="1" applyFill="1" applyBorder="1" applyAlignment="1">
      <alignment horizontal="center"/>
    </xf>
    <xf numFmtId="168" fontId="5" fillId="15" borderId="16" xfId="2" applyNumberFormat="1" applyFont="1" applyFill="1" applyBorder="1" applyAlignment="1">
      <alignment horizontal="center"/>
    </xf>
    <xf numFmtId="0" fontId="3" fillId="12" borderId="11" xfId="1" applyFont="1" applyFill="1" applyBorder="1" applyAlignment="1">
      <alignment horizontal="center"/>
    </xf>
    <xf numFmtId="2" fontId="23" fillId="12" borderId="7" xfId="1" applyNumberFormat="1" applyFont="1" applyFill="1" applyBorder="1" applyAlignment="1">
      <alignment horizontal="center"/>
    </xf>
    <xf numFmtId="166" fontId="13" fillId="12" borderId="9" xfId="2" applyNumberFormat="1" applyFont="1" applyFill="1" applyBorder="1" applyAlignment="1">
      <alignment horizontal="center" vertical="center"/>
    </xf>
    <xf numFmtId="0" fontId="0" fillId="12" borderId="19" xfId="0" applyFill="1" applyBorder="1" applyAlignment="1">
      <alignment horizontal="center"/>
    </xf>
    <xf numFmtId="0" fontId="2" fillId="10" borderId="6" xfId="1" applyFont="1" applyFill="1" applyBorder="1"/>
    <xf numFmtId="0" fontId="1" fillId="10" borderId="6" xfId="1" applyFont="1" applyFill="1" applyBorder="1"/>
    <xf numFmtId="0" fontId="1" fillId="10" borderId="7" xfId="1" applyFont="1" applyFill="1" applyBorder="1"/>
    <xf numFmtId="0" fontId="3" fillId="12" borderId="4" xfId="1" applyFont="1" applyFill="1" applyBorder="1" applyAlignment="1">
      <alignment horizontal="center"/>
    </xf>
    <xf numFmtId="0" fontId="4" fillId="10" borderId="0" xfId="1" applyFont="1" applyFill="1" applyBorder="1"/>
    <xf numFmtId="0" fontId="1" fillId="10" borderId="0" xfId="1" applyFill="1" applyBorder="1"/>
    <xf numFmtId="0" fontId="1" fillId="10" borderId="9" xfId="1" applyFill="1" applyBorder="1"/>
    <xf numFmtId="165" fontId="1" fillId="0" borderId="20" xfId="1" applyNumberFormat="1" applyBorder="1"/>
    <xf numFmtId="0" fontId="0" fillId="0" borderId="20" xfId="0" applyBorder="1"/>
    <xf numFmtId="165" fontId="1" fillId="0" borderId="0" xfId="1" applyNumberFormat="1" applyBorder="1"/>
    <xf numFmtId="165" fontId="0" fillId="0" borderId="0" xfId="1" applyNumberFormat="1" applyFont="1" applyBorder="1"/>
    <xf numFmtId="0" fontId="0" fillId="0" borderId="0" xfId="1" applyFont="1" applyBorder="1" applyAlignment="1">
      <alignment vertical="center"/>
    </xf>
    <xf numFmtId="0" fontId="11" fillId="11" borderId="6" xfId="2" applyFont="1" applyFill="1" applyBorder="1" applyAlignment="1">
      <alignment horizontal="center"/>
    </xf>
    <xf numFmtId="0" fontId="27" fillId="11" borderId="0" xfId="3" applyFont="1" applyFill="1" applyBorder="1"/>
    <xf numFmtId="165" fontId="3" fillId="12" borderId="12" xfId="1" applyNumberFormat="1" applyFont="1" applyFill="1" applyBorder="1" applyAlignment="1"/>
    <xf numFmtId="0" fontId="3" fillId="12" borderId="6" xfId="1" applyFont="1" applyFill="1" applyBorder="1" applyAlignment="1">
      <alignment horizontal="center"/>
    </xf>
    <xf numFmtId="0" fontId="12" fillId="12" borderId="0" xfId="1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165" fontId="2" fillId="18" borderId="0" xfId="1" applyNumberFormat="1" applyFont="1" applyFill="1" applyBorder="1"/>
    <xf numFmtId="0" fontId="11" fillId="19" borderId="7" xfId="2" applyFont="1" applyFill="1" applyBorder="1" applyAlignment="1">
      <alignment horizontal="center"/>
    </xf>
    <xf numFmtId="2" fontId="5" fillId="15" borderId="17" xfId="2" applyNumberFormat="1" applyFont="1" applyFill="1" applyBorder="1" applyAlignment="1" applyProtection="1">
      <alignment horizontal="center"/>
      <protection hidden="1"/>
    </xf>
    <xf numFmtId="166" fontId="5" fillId="15" borderId="17" xfId="2" applyNumberFormat="1" applyFont="1" applyFill="1" applyBorder="1" applyAlignment="1">
      <alignment horizontal="center"/>
    </xf>
    <xf numFmtId="0" fontId="0" fillId="15" borderId="17" xfId="0" applyFill="1" applyBorder="1"/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8" fontId="5" fillId="9" borderId="0" xfId="2" applyNumberFormat="1" applyFont="1" applyFill="1" applyBorder="1" applyAlignment="1">
      <alignment horizontal="center"/>
    </xf>
    <xf numFmtId="166" fontId="5" fillId="9" borderId="12" xfId="2" applyNumberFormat="1" applyFont="1" applyFill="1" applyBorder="1" applyAlignment="1">
      <alignment horizontal="center"/>
    </xf>
    <xf numFmtId="0" fontId="1" fillId="0" borderId="0" xfId="1" applyBorder="1"/>
    <xf numFmtId="165" fontId="6" fillId="2" borderId="20" xfId="2" applyNumberFormat="1" applyFont="1" applyFill="1" applyBorder="1" applyAlignment="1">
      <alignment horizontal="center"/>
    </xf>
    <xf numFmtId="2" fontId="27" fillId="15" borderId="17" xfId="1" applyNumberFormat="1" applyFont="1" applyFill="1" applyBorder="1" applyAlignment="1">
      <alignment horizontal="center"/>
    </xf>
    <xf numFmtId="165" fontId="3" fillId="19" borderId="7" xfId="1" applyNumberFormat="1" applyFont="1" applyFill="1" applyBorder="1" applyAlignment="1">
      <alignment horizontal="center"/>
    </xf>
  </cellXfs>
  <cellStyles count="7">
    <cellStyle name="Euro" xfId="5"/>
    <cellStyle name="Milliers 2" xfId="4"/>
    <cellStyle name="Normal" xfId="0" builtinId="0"/>
    <cellStyle name="Normal 2" xfId="6"/>
    <cellStyle name="Normal 2 2" xfId="2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Courbe de rétention (méthode des pFs)</a:t>
            </a:r>
          </a:p>
        </c:rich>
      </c:tx>
      <c:layout>
        <c:manualLayout>
          <c:xMode val="edge"/>
          <c:yMode val="edge"/>
          <c:x val="0.20583128654970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0773438545768"/>
          <c:y val="0.16373395796220025"/>
          <c:w val="0.70694917088048148"/>
          <c:h val="0.61833101224451636"/>
        </c:manualLayout>
      </c:layout>
      <c:scatterChart>
        <c:scatterStyle val="lineMarker"/>
        <c:varyColors val="0"/>
        <c:ser>
          <c:idx val="0"/>
          <c:order val="0"/>
          <c:tx>
            <c:v>h mesuré</c:v>
          </c:tx>
          <c:spPr>
            <a:ln w="12700">
              <a:noFill/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'Maha R80N pFb (2)'!$B$3:$B$11</c:f>
              <c:numCache>
                <c:formatCode>0.000</c:formatCode>
                <c:ptCount val="9"/>
                <c:pt idx="0">
                  <c:v>0.49474160590129512</c:v>
                </c:pt>
                <c:pt idx="1">
                  <c:v>0.43403413926342127</c:v>
                </c:pt>
                <c:pt idx="2">
                  <c:v>0.35070656257487259</c:v>
                </c:pt>
                <c:pt idx="3">
                  <c:v>0.30449507235619583</c:v>
                </c:pt>
                <c:pt idx="4">
                  <c:v>0.27230022297489137</c:v>
                </c:pt>
                <c:pt idx="5">
                  <c:v>0.23904260346081266</c:v>
                </c:pt>
                <c:pt idx="6">
                  <c:v>0.19347338367645101</c:v>
                </c:pt>
                <c:pt idx="7">
                  <c:v>0.14929167320185799</c:v>
                </c:pt>
              </c:numCache>
            </c:numRef>
          </c:xVal>
          <c:yVal>
            <c:numRef>
              <c:f>'Maha R80N pFb (2)'!$C$3:$C$11</c:f>
              <c:numCache>
                <c:formatCode>0</c:formatCode>
                <c:ptCount val="9"/>
                <c:pt idx="0">
                  <c:v>13.604003895066056</c:v>
                </c:pt>
                <c:pt idx="1">
                  <c:v>42.56486160985488</c:v>
                </c:pt>
                <c:pt idx="2">
                  <c:v>130.3072306268748</c:v>
                </c:pt>
                <c:pt idx="3">
                  <c:v>375.66295450164637</c:v>
                </c:pt>
                <c:pt idx="4">
                  <c:v>947.66466395328564</c:v>
                </c:pt>
                <c:pt idx="5">
                  <c:v>1298.3997814403965</c:v>
                </c:pt>
                <c:pt idx="6">
                  <c:v>2452.380238695147</c:v>
                </c:pt>
                <c:pt idx="7">
                  <c:v>3861.3404473856713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h calculé</c:v>
          </c:tx>
          <c:spPr>
            <a:ln w="12700">
              <a:noFill/>
            </a:ln>
          </c:spPr>
          <c:marker>
            <c:spPr>
              <a:noFill/>
            </c:spPr>
          </c:marker>
          <c:xVal>
            <c:numRef>
              <c:f>'Maha R80N pFb (2)'!$B$3:$B$13</c:f>
              <c:numCache>
                <c:formatCode>0.000</c:formatCode>
                <c:ptCount val="11"/>
                <c:pt idx="0">
                  <c:v>0.49474160590129512</c:v>
                </c:pt>
                <c:pt idx="1">
                  <c:v>0.43403413926342127</c:v>
                </c:pt>
                <c:pt idx="2">
                  <c:v>0.35070656257487259</c:v>
                </c:pt>
                <c:pt idx="3">
                  <c:v>0.30449507235619583</c:v>
                </c:pt>
                <c:pt idx="4">
                  <c:v>0.27230022297489137</c:v>
                </c:pt>
                <c:pt idx="5">
                  <c:v>0.23904260346081266</c:v>
                </c:pt>
                <c:pt idx="6">
                  <c:v>0.19347338367645101</c:v>
                </c:pt>
                <c:pt idx="7">
                  <c:v>0.14929167320185799</c:v>
                </c:pt>
              </c:numCache>
            </c:numRef>
          </c:xVal>
          <c:yVal>
            <c:numRef>
              <c:f>'Maha R80N pFb (2)'!$G$3:$G$13</c:f>
              <c:numCache>
                <c:formatCode>0</c:formatCode>
                <c:ptCount val="11"/>
                <c:pt idx="0">
                  <c:v>16.573455693676877</c:v>
                </c:pt>
                <c:pt idx="1">
                  <c:v>32.22958833002383</c:v>
                </c:pt>
                <c:pt idx="2">
                  <c:v>130.68186274906842</c:v>
                </c:pt>
                <c:pt idx="3">
                  <c:v>419.74060217901371</c:v>
                </c:pt>
                <c:pt idx="4">
                  <c:v>807.90381310582893</c:v>
                </c:pt>
                <c:pt idx="5">
                  <c:v>1361.9056709154538</c:v>
                </c:pt>
                <c:pt idx="6">
                  <c:v>2459.479703584203</c:v>
                </c:pt>
                <c:pt idx="7">
                  <c:v>4179.2900322033629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h(W) modélisée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'Maha R80N pFb (2)'!$S$2:$S$90</c:f>
              <c:numCache>
                <c:formatCode>0.000</c:formatCode>
                <c:ptCount val="89"/>
                <c:pt idx="0">
                  <c:v>0.53800000000000003</c:v>
                </c:pt>
                <c:pt idx="1">
                  <c:v>0.53300000000000003</c:v>
                </c:pt>
                <c:pt idx="2">
                  <c:v>0.52800000000000002</c:v>
                </c:pt>
                <c:pt idx="3">
                  <c:v>0.52300000000000002</c:v>
                </c:pt>
                <c:pt idx="4">
                  <c:v>0.51800000000000002</c:v>
                </c:pt>
                <c:pt idx="5">
                  <c:v>0.51300000000000001</c:v>
                </c:pt>
                <c:pt idx="6">
                  <c:v>0.50800000000000001</c:v>
                </c:pt>
                <c:pt idx="7">
                  <c:v>0.503</c:v>
                </c:pt>
                <c:pt idx="8">
                  <c:v>0.498</c:v>
                </c:pt>
                <c:pt idx="9">
                  <c:v>0.49299999999999999</c:v>
                </c:pt>
                <c:pt idx="10">
                  <c:v>0.48799999999999999</c:v>
                </c:pt>
                <c:pt idx="11">
                  <c:v>0.48299999999999998</c:v>
                </c:pt>
                <c:pt idx="12">
                  <c:v>0.47799999999999998</c:v>
                </c:pt>
                <c:pt idx="13">
                  <c:v>0.47299999999999998</c:v>
                </c:pt>
                <c:pt idx="14">
                  <c:v>0.46799999999999997</c:v>
                </c:pt>
                <c:pt idx="15">
                  <c:v>0.46299999999999997</c:v>
                </c:pt>
                <c:pt idx="16">
                  <c:v>0.45799999999999996</c:v>
                </c:pt>
                <c:pt idx="17">
                  <c:v>0.45299999999999996</c:v>
                </c:pt>
                <c:pt idx="18">
                  <c:v>0.44799999999999995</c:v>
                </c:pt>
                <c:pt idx="19">
                  <c:v>0.44299999999999995</c:v>
                </c:pt>
                <c:pt idx="20">
                  <c:v>0.43799999999999994</c:v>
                </c:pt>
                <c:pt idx="21">
                  <c:v>0.43299999999999994</c:v>
                </c:pt>
                <c:pt idx="22">
                  <c:v>0.42799999999999994</c:v>
                </c:pt>
                <c:pt idx="23">
                  <c:v>0.42299999999999993</c:v>
                </c:pt>
                <c:pt idx="24">
                  <c:v>0.41799999999999993</c:v>
                </c:pt>
                <c:pt idx="25">
                  <c:v>0.41299999999999992</c:v>
                </c:pt>
                <c:pt idx="26">
                  <c:v>0.40799999999999992</c:v>
                </c:pt>
                <c:pt idx="27">
                  <c:v>0.40299999999999991</c:v>
                </c:pt>
                <c:pt idx="28">
                  <c:v>0.39799999999999991</c:v>
                </c:pt>
                <c:pt idx="29">
                  <c:v>0.3929999999999999</c:v>
                </c:pt>
                <c:pt idx="30">
                  <c:v>0.3879999999999999</c:v>
                </c:pt>
                <c:pt idx="31">
                  <c:v>0.3829999999999999</c:v>
                </c:pt>
                <c:pt idx="32">
                  <c:v>0.37799999999999989</c:v>
                </c:pt>
                <c:pt idx="33">
                  <c:v>0.37299999999999989</c:v>
                </c:pt>
                <c:pt idx="34">
                  <c:v>0.36799999999999988</c:v>
                </c:pt>
                <c:pt idx="35">
                  <c:v>0.36299999999999988</c:v>
                </c:pt>
                <c:pt idx="36">
                  <c:v>0.35799999999999987</c:v>
                </c:pt>
                <c:pt idx="37">
                  <c:v>0.35299999999999987</c:v>
                </c:pt>
                <c:pt idx="38">
                  <c:v>0.34799999999999986</c:v>
                </c:pt>
                <c:pt idx="39">
                  <c:v>0.34299999999999986</c:v>
                </c:pt>
                <c:pt idx="40">
                  <c:v>0.33799999999999986</c:v>
                </c:pt>
                <c:pt idx="41">
                  <c:v>0.33299999999999985</c:v>
                </c:pt>
                <c:pt idx="42">
                  <c:v>0.32799999999999985</c:v>
                </c:pt>
                <c:pt idx="43">
                  <c:v>0.32299999999999984</c:v>
                </c:pt>
                <c:pt idx="44">
                  <c:v>0.31799999999999984</c:v>
                </c:pt>
                <c:pt idx="45">
                  <c:v>0.31299999999999983</c:v>
                </c:pt>
                <c:pt idx="46">
                  <c:v>0.30799999999999983</c:v>
                </c:pt>
                <c:pt idx="47">
                  <c:v>0.30299999999999983</c:v>
                </c:pt>
                <c:pt idx="48">
                  <c:v>0.29799999999999982</c:v>
                </c:pt>
                <c:pt idx="49">
                  <c:v>0.29299999999999982</c:v>
                </c:pt>
                <c:pt idx="50">
                  <c:v>0.28799999999999981</c:v>
                </c:pt>
                <c:pt idx="51">
                  <c:v>0.28299999999999981</c:v>
                </c:pt>
                <c:pt idx="52">
                  <c:v>0.2779999999999998</c:v>
                </c:pt>
                <c:pt idx="53">
                  <c:v>0.2729999999999998</c:v>
                </c:pt>
                <c:pt idx="54">
                  <c:v>0.26799999999999979</c:v>
                </c:pt>
                <c:pt idx="55">
                  <c:v>0.26299999999999979</c:v>
                </c:pt>
                <c:pt idx="56">
                  <c:v>0.25799999999999979</c:v>
                </c:pt>
                <c:pt idx="57">
                  <c:v>0.25299999999999978</c:v>
                </c:pt>
                <c:pt idx="58">
                  <c:v>0.24799999999999978</c:v>
                </c:pt>
                <c:pt idx="59">
                  <c:v>0.24299999999999977</c:v>
                </c:pt>
                <c:pt idx="60">
                  <c:v>0.23799999999999977</c:v>
                </c:pt>
                <c:pt idx="61">
                  <c:v>0.23299999999999976</c:v>
                </c:pt>
                <c:pt idx="62">
                  <c:v>0.22799999999999976</c:v>
                </c:pt>
                <c:pt idx="63">
                  <c:v>0.22299999999999975</c:v>
                </c:pt>
                <c:pt idx="64">
                  <c:v>0.21799999999999975</c:v>
                </c:pt>
                <c:pt idx="65">
                  <c:v>0.21299999999999975</c:v>
                </c:pt>
                <c:pt idx="66">
                  <c:v>0.20799999999999974</c:v>
                </c:pt>
                <c:pt idx="67">
                  <c:v>0.20299999999999974</c:v>
                </c:pt>
                <c:pt idx="68">
                  <c:v>0.19799999999999973</c:v>
                </c:pt>
                <c:pt idx="69">
                  <c:v>0.19299999999999973</c:v>
                </c:pt>
                <c:pt idx="70">
                  <c:v>0.18799999999999972</c:v>
                </c:pt>
                <c:pt idx="71">
                  <c:v>0.18299999999999972</c:v>
                </c:pt>
                <c:pt idx="72">
                  <c:v>0.17799999999999971</c:v>
                </c:pt>
                <c:pt idx="73">
                  <c:v>0.17299999999999971</c:v>
                </c:pt>
                <c:pt idx="74">
                  <c:v>0.16799999999999971</c:v>
                </c:pt>
                <c:pt idx="75">
                  <c:v>0.1629999999999997</c:v>
                </c:pt>
                <c:pt idx="76">
                  <c:v>0.1579999999999997</c:v>
                </c:pt>
                <c:pt idx="77">
                  <c:v>0.15299999999999969</c:v>
                </c:pt>
                <c:pt idx="78">
                  <c:v>0.14799999999999969</c:v>
                </c:pt>
                <c:pt idx="79">
                  <c:v>0.14299999999999968</c:v>
                </c:pt>
                <c:pt idx="80">
                  <c:v>0.13799999999999968</c:v>
                </c:pt>
                <c:pt idx="81">
                  <c:v>0.13299999999999967</c:v>
                </c:pt>
                <c:pt idx="82">
                  <c:v>0.12799999999999967</c:v>
                </c:pt>
                <c:pt idx="83">
                  <c:v>0.12299999999999967</c:v>
                </c:pt>
                <c:pt idx="84">
                  <c:v>0.11799999999999966</c:v>
                </c:pt>
                <c:pt idx="85">
                  <c:v>0.11299999999999966</c:v>
                </c:pt>
                <c:pt idx="86">
                  <c:v>0.10799999999999965</c:v>
                </c:pt>
                <c:pt idx="87">
                  <c:v>0.10299999999999965</c:v>
                </c:pt>
                <c:pt idx="88">
                  <c:v>9.7999999999999643E-2</c:v>
                </c:pt>
              </c:numCache>
            </c:numRef>
          </c:xVal>
          <c:yVal>
            <c:numRef>
              <c:f>'Maha R80N pFb (2)'!$U$2:$U$90</c:f>
              <c:numCache>
                <c:formatCode>General</c:formatCode>
                <c:ptCount val="89"/>
                <c:pt idx="0">
                  <c:v>10.778013004396232</c:v>
                </c:pt>
                <c:pt idx="1">
                  <c:v>11.325474282594936</c:v>
                </c:pt>
                <c:pt idx="2">
                  <c:v>11.899781332460471</c:v>
                </c:pt>
                <c:pt idx="3">
                  <c:v>12.502934504376846</c:v>
                </c:pt>
                <c:pt idx="4">
                  <c:v>13.137135375273449</c:v>
                </c:pt>
                <c:pt idx="5">
                  <c:v>13.804812350451765</c:v>
                </c:pt>
                <c:pt idx="6">
                  <c:v>14.508650216138502</c:v>
                </c:pt>
                <c:pt idx="7">
                  <c:v>15.251624360581648</c:v>
                </c:pt>
                <c:pt idx="8">
                  <c:v>16.037040531608138</c:v>
                </c:pt>
                <c:pt idx="9">
                  <c:v>16.868581184112493</c:v>
                </c:pt>
                <c:pt idx="10">
                  <c:v>17.750359701239169</c:v>
                </c:pt>
                <c:pt idx="11">
                  <c:v>18.686984060011401</c:v>
                </c:pt>
                <c:pt idx="12">
                  <c:v>19.683631871272272</c:v>
                </c:pt>
                <c:pt idx="13">
                  <c:v>20.746139175010846</c:v>
                </c:pt>
                <c:pt idx="14">
                  <c:v>21.881105941375836</c:v>
                </c:pt>
                <c:pt idx="15">
                  <c:v>23.096021948670192</c:v>
                </c:pt>
                <c:pt idx="16">
                  <c:v>24.399417626344686</c:v>
                </c:pt>
                <c:pt idx="17">
                  <c:v>25.8010456208102</c:v>
                </c:pt>
                <c:pt idx="18">
                  <c:v>27.312100339486356</c:v>
                </c:pt>
                <c:pt idx="19">
                  <c:v>28.945484650982365</c:v>
                </c:pt>
                <c:pt idx="20">
                  <c:v>30.716135392088759</c:v>
                </c:pt>
                <c:pt idx="21">
                  <c:v>32.641422515751671</c:v>
                </c:pt>
                <c:pt idx="22">
                  <c:v>34.741640810102226</c:v>
                </c:pt>
                <c:pt idx="23">
                  <c:v>37.040618373450059</c:v>
                </c:pt>
                <c:pt idx="24">
                  <c:v>39.566472730741133</c:v>
                </c:pt>
                <c:pt idx="25">
                  <c:v>42.352553926968767</c:v>
                </c:pt>
                <c:pt idx="26">
                  <c:v>45.438624389170087</c:v>
                </c:pt>
                <c:pt idx="27">
                  <c:v>48.872337876390688</c:v>
                </c:pt>
                <c:pt idx="28">
                  <c:v>52.711094011049035</c:v>
                </c:pt>
                <c:pt idx="29">
                  <c:v>57.024359204022666</c:v>
                </c:pt>
                <c:pt idx="30">
                  <c:v>61.896555583539886</c:v>
                </c:pt>
                <c:pt idx="31">
                  <c:v>67.430619068586651</c:v>
                </c:pt>
                <c:pt idx="32">
                  <c:v>73.752301036288287</c:v>
                </c:pt>
                <c:pt idx="33">
                  <c:v>81.015208443652682</c:v>
                </c:pt>
                <c:pt idx="34">
                  <c:v>89.406401427733499</c:v>
                </c:pt>
                <c:pt idx="35">
                  <c:v>99.152034193542363</c:v>
                </c:pt>
                <c:pt idx="36">
                  <c:v>110.52197003277246</c:v>
                </c:pt>
                <c:pt idx="37">
                  <c:v>123.83151083009366</c:v>
                </c:pt>
                <c:pt idx="38">
                  <c:v>139.43751440299943</c:v>
                </c:pt>
                <c:pt idx="39">
                  <c:v>157.72574002659542</c:v>
                </c:pt>
                <c:pt idx="40">
                  <c:v>179.08719721178392</c:v>
                </c:pt>
                <c:pt idx="41">
                  <c:v>203.88450243490158</c:v>
                </c:pt>
                <c:pt idx="42">
                  <c:v>232.41447840246113</c:v>
                </c:pt>
                <c:pt idx="43">
                  <c:v>264.87776634601869</c:v>
                </c:pt>
                <c:pt idx="44">
                  <c:v>301.36602047891091</c:v>
                </c:pt>
                <c:pt idx="45">
                  <c:v>341.87084409817527</c:v>
                </c:pt>
                <c:pt idx="46">
                  <c:v>386.30976595761518</c:v>
                </c:pt>
                <c:pt idx="47">
                  <c:v>434.55917133333702</c:v>
                </c:pt>
                <c:pt idx="48">
                  <c:v>486.48467105640594</c:v>
                </c:pt>
                <c:pt idx="49">
                  <c:v>541.96365345611673</c:v>
                </c:pt>
                <c:pt idx="50">
                  <c:v>600.89911771776985</c:v>
                </c:pt>
                <c:pt idx="51">
                  <c:v>663.22642146475062</c:v>
                </c:pt>
                <c:pt idx="52">
                  <c:v>728.91530414699855</c:v>
                </c:pt>
                <c:pt idx="53">
                  <c:v>797.969260023674</c:v>
                </c:pt>
                <c:pt idx="54">
                  <c:v>870.42372559168166</c:v>
                </c:pt>
                <c:pt idx="55">
                  <c:v>946.343980073338</c:v>
                </c:pt>
                <c:pt idx="56">
                  <c:v>1025.8232487301611</c:v>
                </c:pt>
                <c:pt idx="57">
                  <c:v>1108.981242737176</c:v>
                </c:pt>
                <c:pt idx="58">
                  <c:v>1195.9632254354322</c:v>
                </c:pt>
                <c:pt idx="59">
                  <c:v>1286.9396225773771</c:v>
                </c:pt>
                <c:pt idx="60">
                  <c:v>1382.1061640246535</c:v>
                </c:pt>
                <c:pt idx="61">
                  <c:v>1481.684537289854</c:v>
                </c:pt>
                <c:pt idx="62">
                  <c:v>1585.9235382256093</c:v>
                </c:pt>
                <c:pt idx="63">
                  <c:v>1695.1007150041071</c:v>
                </c:pt>
                <c:pt idx="64">
                  <c:v>1809.5245152710092</c:v>
                </c:pt>
                <c:pt idx="65">
                  <c:v>1929.5369617077733</c:v>
                </c:pt>
                <c:pt idx="66">
                  <c:v>2055.516897883273</c:v>
                </c:pt>
                <c:pt idx="67">
                  <c:v>2187.8838644658063</c:v>
                </c:pt>
                <c:pt idx="68">
                  <c:v>2327.1026862020126</c:v>
                </c:pt>
                <c:pt idx="69">
                  <c:v>2473.6888734155145</c:v>
                </c:pt>
                <c:pt idx="70">
                  <c:v>2628.2149692617581</c:v>
                </c:pt>
                <c:pt idx="71">
                  <c:v>2791.3180070253511</c:v>
                </c:pt>
                <c:pt idx="72">
                  <c:v>2963.7082821823137</c:v>
                </c:pt>
                <c:pt idx="73">
                  <c:v>3146.1796941248922</c:v>
                </c:pt>
                <c:pt idx="74">
                  <c:v>3339.6219754322451</c:v>
                </c:pt>
                <c:pt idx="75">
                  <c:v>3545.0352064432609</c:v>
                </c:pt>
                <c:pt idx="76">
                  <c:v>3763.5471151022089</c:v>
                </c:pt>
                <c:pt idx="77">
                  <c:v>3996.4337940005621</c:v>
                </c:pt>
                <c:pt idx="78">
                  <c:v>4245.1446383480652</c:v>
                </c:pt>
                <c:pt idx="79">
                  <c:v>4511.3325342683174</c:v>
                </c:pt>
                <c:pt idx="80">
                  <c:v>4796.8906258861371</c:v>
                </c:pt>
                <c:pt idx="81">
                  <c:v>5103.9973897976161</c:v>
                </c:pt>
                <c:pt idx="82">
                  <c:v>5435.1722861839462</c:v>
                </c:pt>
                <c:pt idx="83">
                  <c:v>5793.3449942126263</c:v>
                </c:pt>
                <c:pt idx="84">
                  <c:v>6181.9422592597375</c:v>
                </c:pt>
                <c:pt idx="85">
                  <c:v>6604.9978054574422</c:v>
                </c:pt>
                <c:pt idx="86">
                  <c:v>7067.2927871416005</c:v>
                </c:pt>
                <c:pt idx="87">
                  <c:v>7574.5371553539517</c:v>
                </c:pt>
                <c:pt idx="88">
                  <c:v>8133.6065509076216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50528"/>
        <c:axId val="49356800"/>
      </c:scatterChart>
      <c:valAx>
        <c:axId val="493505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Teneur en eau W (kg/kg)</a:t>
                </a:r>
              </a:p>
            </c:rich>
          </c:tx>
          <c:layout>
            <c:manualLayout>
              <c:xMode val="edge"/>
              <c:yMode val="edge"/>
              <c:x val="0.36091290781945401"/>
              <c:y val="0.91050625952023578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49356800"/>
        <c:crosses val="autoZero"/>
        <c:crossBetween val="midCat"/>
        <c:majorUnit val="0.1"/>
      </c:valAx>
      <c:valAx>
        <c:axId val="49356800"/>
        <c:scaling>
          <c:orientation val="minMax"/>
          <c:max val="4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Succion </a:t>
                </a:r>
                <a:r>
                  <a:rPr lang="fr-FR" i="1"/>
                  <a:t>h</a:t>
                </a:r>
                <a:r>
                  <a:rPr lang="fr-FR"/>
                  <a:t> (hPa)</a:t>
                </a:r>
              </a:p>
            </c:rich>
          </c:tx>
          <c:layout>
            <c:manualLayout>
              <c:xMode val="edge"/>
              <c:yMode val="edge"/>
              <c:x val="1.5796296296296298E-2"/>
              <c:y val="0.298506007067137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9350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940612697758156"/>
          <c:y val="0.27244104595162294"/>
          <c:w val="0.28944540374610778"/>
          <c:h val="0.25558897659645036"/>
        </c:manualLayout>
      </c:layout>
      <c:overlay val="0"/>
    </c:legend>
    <c:plotVisOnly val="1"/>
    <c:dispBlanksAs val="span"/>
    <c:showDLblsOverMax val="0"/>
  </c:chart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Teneurs en eau micro et macro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080505180754845"/>
          <c:y val="0.196701312335958"/>
          <c:w val="0.54341097606701549"/>
          <c:h val="0.68477270341207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'Maha R80N ret(2)b'!$F$1</c:f>
              <c:strCache>
                <c:ptCount val="1"/>
                <c:pt idx="0">
                  <c:v>wbs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'Maha R80N ret(2)b'!$B$2:$B$700</c:f>
              <c:numCache>
                <c:formatCode>0.000</c:formatCode>
                <c:ptCount val="699"/>
                <c:pt idx="0">
                  <c:v>0.48919720398220667</c:v>
                </c:pt>
                <c:pt idx="1">
                  <c:v>0.48771446727388229</c:v>
                </c:pt>
                <c:pt idx="2">
                  <c:v>0.48612582080067773</c:v>
                </c:pt>
                <c:pt idx="3">
                  <c:v>0.48453717432747251</c:v>
                </c:pt>
                <c:pt idx="4">
                  <c:v>0.48294852785426795</c:v>
                </c:pt>
                <c:pt idx="5">
                  <c:v>0.48146579114594357</c:v>
                </c:pt>
                <c:pt idx="6">
                  <c:v>0.47966532514297794</c:v>
                </c:pt>
                <c:pt idx="7">
                  <c:v>0.47807667866977333</c:v>
                </c:pt>
                <c:pt idx="8">
                  <c:v>0.47638212243168793</c:v>
                </c:pt>
                <c:pt idx="9">
                  <c:v>0.47468756619360253</c:v>
                </c:pt>
                <c:pt idx="10">
                  <c:v>0.47299300995551768</c:v>
                </c:pt>
                <c:pt idx="11">
                  <c:v>0.47129845371743229</c:v>
                </c:pt>
                <c:pt idx="12">
                  <c:v>0.46970980724422767</c:v>
                </c:pt>
                <c:pt idx="13">
                  <c:v>0.46801525100614227</c:v>
                </c:pt>
                <c:pt idx="14">
                  <c:v>0.46632069476805749</c:v>
                </c:pt>
                <c:pt idx="15">
                  <c:v>0.46473204829485226</c:v>
                </c:pt>
                <c:pt idx="16">
                  <c:v>0.46303749205676747</c:v>
                </c:pt>
                <c:pt idx="17">
                  <c:v>0.46144884558356225</c:v>
                </c:pt>
                <c:pt idx="18">
                  <c:v>0.45975428934547746</c:v>
                </c:pt>
                <c:pt idx="19">
                  <c:v>0.45816564287227285</c:v>
                </c:pt>
                <c:pt idx="20">
                  <c:v>0.45647108663418745</c:v>
                </c:pt>
                <c:pt idx="21">
                  <c:v>0.45488244016098284</c:v>
                </c:pt>
                <c:pt idx="22">
                  <c:v>0.45318788392289744</c:v>
                </c:pt>
                <c:pt idx="23">
                  <c:v>0.45159923744969288</c:v>
                </c:pt>
                <c:pt idx="24">
                  <c:v>0.45001059097648766</c:v>
                </c:pt>
                <c:pt idx="25">
                  <c:v>0.44831603473840287</c:v>
                </c:pt>
                <c:pt idx="26">
                  <c:v>0.44672738826519764</c:v>
                </c:pt>
                <c:pt idx="27">
                  <c:v>0.44513874179199309</c:v>
                </c:pt>
                <c:pt idx="28">
                  <c:v>0.44355009531878786</c:v>
                </c:pt>
                <c:pt idx="29">
                  <c:v>0.4419614488455833</c:v>
                </c:pt>
                <c:pt idx="30">
                  <c:v>0.44037280237237869</c:v>
                </c:pt>
                <c:pt idx="31">
                  <c:v>0.43878415589917352</c:v>
                </c:pt>
                <c:pt idx="32">
                  <c:v>0.43719550942596891</c:v>
                </c:pt>
                <c:pt idx="33">
                  <c:v>0.43560686295276374</c:v>
                </c:pt>
                <c:pt idx="34">
                  <c:v>0.43401821647955913</c:v>
                </c:pt>
                <c:pt idx="35">
                  <c:v>0.43242957000635457</c:v>
                </c:pt>
                <c:pt idx="36">
                  <c:v>0.43084092353314934</c:v>
                </c:pt>
                <c:pt idx="37">
                  <c:v>0.42925227705994479</c:v>
                </c:pt>
                <c:pt idx="38">
                  <c:v>0.42766363058673956</c:v>
                </c:pt>
                <c:pt idx="39">
                  <c:v>0.42618089387841523</c:v>
                </c:pt>
                <c:pt idx="40">
                  <c:v>0.42459224740521062</c:v>
                </c:pt>
                <c:pt idx="41">
                  <c:v>0.42300360093200545</c:v>
                </c:pt>
                <c:pt idx="42">
                  <c:v>0.42152086422368107</c:v>
                </c:pt>
                <c:pt idx="43">
                  <c:v>0.41993221775047651</c:v>
                </c:pt>
                <c:pt idx="44">
                  <c:v>0.41834357127727129</c:v>
                </c:pt>
                <c:pt idx="45">
                  <c:v>0.41675492480406673</c:v>
                </c:pt>
                <c:pt idx="46">
                  <c:v>0.41516627833086212</c:v>
                </c:pt>
                <c:pt idx="47">
                  <c:v>0.41368354162253718</c:v>
                </c:pt>
                <c:pt idx="48">
                  <c:v>0.41209489514933256</c:v>
                </c:pt>
                <c:pt idx="49">
                  <c:v>0.410506248676128</c:v>
                </c:pt>
                <c:pt idx="50">
                  <c:v>0.40891760220292278</c:v>
                </c:pt>
                <c:pt idx="51">
                  <c:v>0.40743486549459845</c:v>
                </c:pt>
                <c:pt idx="52">
                  <c:v>0.40584621902139323</c:v>
                </c:pt>
                <c:pt idx="53">
                  <c:v>0.40425757254818867</c:v>
                </c:pt>
                <c:pt idx="54">
                  <c:v>0.40277483583986429</c:v>
                </c:pt>
                <c:pt idx="55">
                  <c:v>0.40118618936665912</c:v>
                </c:pt>
                <c:pt idx="56">
                  <c:v>0.3995975428934545</c:v>
                </c:pt>
                <c:pt idx="57">
                  <c:v>0.39811480618513012</c:v>
                </c:pt>
                <c:pt idx="58">
                  <c:v>0.39652615971192495</c:v>
                </c:pt>
                <c:pt idx="59">
                  <c:v>0.39504342300360057</c:v>
                </c:pt>
                <c:pt idx="60">
                  <c:v>0.39345477653039601</c:v>
                </c:pt>
                <c:pt idx="61">
                  <c:v>0.39197203982207163</c:v>
                </c:pt>
                <c:pt idx="62">
                  <c:v>0.39048930311374669</c:v>
                </c:pt>
                <c:pt idx="63">
                  <c:v>0.38890065664054208</c:v>
                </c:pt>
                <c:pt idx="64">
                  <c:v>0.38741791993221775</c:v>
                </c:pt>
                <c:pt idx="65">
                  <c:v>0.38582927345901252</c:v>
                </c:pt>
                <c:pt idx="66">
                  <c:v>0.38434653675068819</c:v>
                </c:pt>
                <c:pt idx="67">
                  <c:v>0.38286380004236381</c:v>
                </c:pt>
                <c:pt idx="68">
                  <c:v>0.38127515356915864</c:v>
                </c:pt>
                <c:pt idx="69">
                  <c:v>0.37979241686083426</c:v>
                </c:pt>
                <c:pt idx="70">
                  <c:v>0.37830968015250988</c:v>
                </c:pt>
                <c:pt idx="71">
                  <c:v>0.37672103367930471</c:v>
                </c:pt>
                <c:pt idx="72">
                  <c:v>0.37523829697098032</c:v>
                </c:pt>
                <c:pt idx="73">
                  <c:v>0.37375556026265599</c:v>
                </c:pt>
                <c:pt idx="74">
                  <c:v>0.37216691378945138</c:v>
                </c:pt>
                <c:pt idx="75">
                  <c:v>0.37068417708112644</c:v>
                </c:pt>
                <c:pt idx="76">
                  <c:v>0.36920144037280206</c:v>
                </c:pt>
                <c:pt idx="77">
                  <c:v>0.36771870366447768</c:v>
                </c:pt>
                <c:pt idx="78">
                  <c:v>0.36623596695615335</c:v>
                </c:pt>
                <c:pt idx="79">
                  <c:v>0.36475323024782835</c:v>
                </c:pt>
                <c:pt idx="80">
                  <c:v>0.36316458377462379</c:v>
                </c:pt>
                <c:pt idx="81">
                  <c:v>0.36178775683117964</c:v>
                </c:pt>
                <c:pt idx="82">
                  <c:v>0.36019911035797503</c:v>
                </c:pt>
                <c:pt idx="83">
                  <c:v>0.35871637364965009</c:v>
                </c:pt>
                <c:pt idx="84">
                  <c:v>0.35723363694132571</c:v>
                </c:pt>
                <c:pt idx="85">
                  <c:v>0.35575090023300138</c:v>
                </c:pt>
                <c:pt idx="86">
                  <c:v>0.35437407328955722</c:v>
                </c:pt>
                <c:pt idx="87">
                  <c:v>0.35278542681635205</c:v>
                </c:pt>
                <c:pt idx="88">
                  <c:v>0.35130269010802767</c:v>
                </c:pt>
                <c:pt idx="89">
                  <c:v>0.34981995339970329</c:v>
                </c:pt>
                <c:pt idx="90">
                  <c:v>0.34844312645625919</c:v>
                </c:pt>
                <c:pt idx="91">
                  <c:v>0.34696038974793481</c:v>
                </c:pt>
                <c:pt idx="92">
                  <c:v>0.34547765303960987</c:v>
                </c:pt>
                <c:pt idx="93">
                  <c:v>0.34399491633128548</c:v>
                </c:pt>
                <c:pt idx="94">
                  <c:v>0.3425121796229611</c:v>
                </c:pt>
                <c:pt idx="95">
                  <c:v>0.34102944291463677</c:v>
                </c:pt>
                <c:pt idx="96">
                  <c:v>0.33954670620631178</c:v>
                </c:pt>
                <c:pt idx="97">
                  <c:v>0.33806396949798745</c:v>
                </c:pt>
                <c:pt idx="98">
                  <c:v>0.33668714255454329</c:v>
                </c:pt>
                <c:pt idx="99">
                  <c:v>0.33520440584621891</c:v>
                </c:pt>
                <c:pt idx="100">
                  <c:v>0.33382757890277481</c:v>
                </c:pt>
                <c:pt idx="101">
                  <c:v>0.33234484219444982</c:v>
                </c:pt>
                <c:pt idx="102">
                  <c:v>0.33086210548612544</c:v>
                </c:pt>
                <c:pt idx="103">
                  <c:v>0.32948527854268134</c:v>
                </c:pt>
                <c:pt idx="104">
                  <c:v>0.32800254183435695</c:v>
                </c:pt>
                <c:pt idx="105">
                  <c:v>0.32651980512603257</c:v>
                </c:pt>
                <c:pt idx="106">
                  <c:v>0.32514297818258847</c:v>
                </c:pt>
                <c:pt idx="107">
                  <c:v>0.32366024147426348</c:v>
                </c:pt>
                <c:pt idx="108">
                  <c:v>0.32228341453081938</c:v>
                </c:pt>
                <c:pt idx="109">
                  <c:v>0.320800677822495</c:v>
                </c:pt>
                <c:pt idx="110">
                  <c:v>0.31931794111417061</c:v>
                </c:pt>
                <c:pt idx="111">
                  <c:v>0.31794111417072651</c:v>
                </c:pt>
                <c:pt idx="112">
                  <c:v>0.31656428722728236</c:v>
                </c:pt>
                <c:pt idx="113">
                  <c:v>0.31508155051895737</c:v>
                </c:pt>
                <c:pt idx="114">
                  <c:v>0.31370472357551327</c:v>
                </c:pt>
                <c:pt idx="115">
                  <c:v>0.31222198686718888</c:v>
                </c:pt>
                <c:pt idx="116">
                  <c:v>0.31084515992374473</c:v>
                </c:pt>
                <c:pt idx="117">
                  <c:v>0.30946833298030063</c:v>
                </c:pt>
                <c:pt idx="118">
                  <c:v>0.30798559627197625</c:v>
                </c:pt>
                <c:pt idx="119">
                  <c:v>0.30650285956365131</c:v>
                </c:pt>
                <c:pt idx="120">
                  <c:v>0.30512603262020715</c:v>
                </c:pt>
                <c:pt idx="121">
                  <c:v>0.303749205676763</c:v>
                </c:pt>
                <c:pt idx="122">
                  <c:v>0.3023723787333189</c:v>
                </c:pt>
                <c:pt idx="123">
                  <c:v>0.30099555178987475</c:v>
                </c:pt>
                <c:pt idx="124">
                  <c:v>0.29951281508155037</c:v>
                </c:pt>
                <c:pt idx="125">
                  <c:v>0.29824189790298644</c:v>
                </c:pt>
                <c:pt idx="126">
                  <c:v>0.29686507095954234</c:v>
                </c:pt>
                <c:pt idx="127">
                  <c:v>0.29548824401609819</c:v>
                </c:pt>
                <c:pt idx="128">
                  <c:v>0.29400550730777381</c:v>
                </c:pt>
                <c:pt idx="129">
                  <c:v>0.2926286803643291</c:v>
                </c:pt>
                <c:pt idx="130">
                  <c:v>0.29135776318576578</c:v>
                </c:pt>
                <c:pt idx="131">
                  <c:v>0.28998093624232102</c:v>
                </c:pt>
                <c:pt idx="132">
                  <c:v>0.28860410929887692</c:v>
                </c:pt>
                <c:pt idx="133">
                  <c:v>0.28722728235543277</c:v>
                </c:pt>
                <c:pt idx="134">
                  <c:v>0.28585045541198861</c:v>
                </c:pt>
                <c:pt idx="135">
                  <c:v>0.28447362846854451</c:v>
                </c:pt>
                <c:pt idx="136">
                  <c:v>0.28320271128998059</c:v>
                </c:pt>
                <c:pt idx="137">
                  <c:v>0.28182588434653644</c:v>
                </c:pt>
                <c:pt idx="138">
                  <c:v>0.28044905740309228</c:v>
                </c:pt>
                <c:pt idx="139">
                  <c:v>0.27907223045964819</c:v>
                </c:pt>
                <c:pt idx="140">
                  <c:v>0.27769540351620403</c:v>
                </c:pt>
                <c:pt idx="141">
                  <c:v>0.27631857657275988</c:v>
                </c:pt>
                <c:pt idx="142">
                  <c:v>0.27494174962931578</c:v>
                </c:pt>
                <c:pt idx="143">
                  <c:v>0.27356492268587163</c:v>
                </c:pt>
                <c:pt idx="144">
                  <c:v>0.27218809574242747</c:v>
                </c:pt>
                <c:pt idx="145">
                  <c:v>0.27081126879898276</c:v>
                </c:pt>
                <c:pt idx="146">
                  <c:v>0.26943444185553861</c:v>
                </c:pt>
                <c:pt idx="147">
                  <c:v>0.26816352467697468</c:v>
                </c:pt>
                <c:pt idx="148">
                  <c:v>0.26678669773353053</c:v>
                </c:pt>
                <c:pt idx="149">
                  <c:v>0.26540987079008643</c:v>
                </c:pt>
                <c:pt idx="150">
                  <c:v>0.26403304384664228</c:v>
                </c:pt>
                <c:pt idx="151">
                  <c:v>0.26265621690319813</c:v>
                </c:pt>
                <c:pt idx="152">
                  <c:v>0.26127938995975403</c:v>
                </c:pt>
                <c:pt idx="153">
                  <c:v>0.2600084727811901</c:v>
                </c:pt>
                <c:pt idx="154">
                  <c:v>0.25863164583774595</c:v>
                </c:pt>
                <c:pt idx="155">
                  <c:v>0.2572548188943018</c:v>
                </c:pt>
                <c:pt idx="156">
                  <c:v>0.2558779919508577</c:v>
                </c:pt>
                <c:pt idx="157">
                  <c:v>0.25450116500741354</c:v>
                </c:pt>
                <c:pt idx="158">
                  <c:v>0.25312433806396939</c:v>
                </c:pt>
                <c:pt idx="159">
                  <c:v>0.25174751112052529</c:v>
                </c:pt>
                <c:pt idx="160">
                  <c:v>0.25037068417708114</c:v>
                </c:pt>
                <c:pt idx="161">
                  <c:v>0.24909976699851721</c:v>
                </c:pt>
                <c:pt idx="162">
                  <c:v>0.24772294005507309</c:v>
                </c:pt>
                <c:pt idx="163">
                  <c:v>0.24634611311162893</c:v>
                </c:pt>
                <c:pt idx="164">
                  <c:v>0.2449692861681842</c:v>
                </c:pt>
                <c:pt idx="165">
                  <c:v>0.24359245922474007</c:v>
                </c:pt>
                <c:pt idx="166">
                  <c:v>0.24221563228129592</c:v>
                </c:pt>
                <c:pt idx="167">
                  <c:v>0.24083880533785179</c:v>
                </c:pt>
                <c:pt idx="168">
                  <c:v>0.23946197839440767</c:v>
                </c:pt>
                <c:pt idx="169">
                  <c:v>0.23808515145096351</c:v>
                </c:pt>
                <c:pt idx="170">
                  <c:v>0.23670832450751939</c:v>
                </c:pt>
                <c:pt idx="171">
                  <c:v>0.23533149756407523</c:v>
                </c:pt>
                <c:pt idx="172">
                  <c:v>0.23395467062063111</c:v>
                </c:pt>
                <c:pt idx="173">
                  <c:v>0.23257784367718698</c:v>
                </c:pt>
                <c:pt idx="174">
                  <c:v>0.23120101673374283</c:v>
                </c:pt>
                <c:pt idx="175">
                  <c:v>0.22971828002541786</c:v>
                </c:pt>
                <c:pt idx="176">
                  <c:v>0.22844736284685396</c:v>
                </c:pt>
                <c:pt idx="177">
                  <c:v>0.22696462613852958</c:v>
                </c:pt>
                <c:pt idx="178">
                  <c:v>0.22569370895996568</c:v>
                </c:pt>
                <c:pt idx="179">
                  <c:v>0.22421097225164133</c:v>
                </c:pt>
                <c:pt idx="180">
                  <c:v>0.22283414530819717</c:v>
                </c:pt>
                <c:pt idx="181">
                  <c:v>0.22145731836475305</c:v>
                </c:pt>
                <c:pt idx="182">
                  <c:v>0.22008049142130889</c:v>
                </c:pt>
                <c:pt idx="183">
                  <c:v>0.21870366447786477</c:v>
                </c:pt>
                <c:pt idx="184">
                  <c:v>0.21732683753442061</c:v>
                </c:pt>
                <c:pt idx="185">
                  <c:v>0.21595001059097649</c:v>
                </c:pt>
                <c:pt idx="186">
                  <c:v>0.21457318364753236</c:v>
                </c:pt>
                <c:pt idx="187">
                  <c:v>0.21319635670408763</c:v>
                </c:pt>
                <c:pt idx="188">
                  <c:v>0.21181952976064347</c:v>
                </c:pt>
                <c:pt idx="189">
                  <c:v>0.21044270281719935</c:v>
                </c:pt>
                <c:pt idx="190">
                  <c:v>0.20906587587375519</c:v>
                </c:pt>
                <c:pt idx="191">
                  <c:v>0.20768904893031107</c:v>
                </c:pt>
                <c:pt idx="192">
                  <c:v>0.20631222198686694</c:v>
                </c:pt>
                <c:pt idx="193">
                  <c:v>0.20493539504342279</c:v>
                </c:pt>
                <c:pt idx="194">
                  <c:v>0.20355856809997866</c:v>
                </c:pt>
                <c:pt idx="195">
                  <c:v>0.20218174115653451</c:v>
                </c:pt>
                <c:pt idx="196">
                  <c:v>0.20069900444821015</c:v>
                </c:pt>
                <c:pt idx="197">
                  <c:v>0.19942808726964623</c:v>
                </c:pt>
                <c:pt idx="198">
                  <c:v>0.1980512603262021</c:v>
                </c:pt>
                <c:pt idx="199">
                  <c:v>0.19667443338275736</c:v>
                </c:pt>
                <c:pt idx="200">
                  <c:v>0.19529760643931324</c:v>
                </c:pt>
                <c:pt idx="201">
                  <c:v>0.19392077949586908</c:v>
                </c:pt>
                <c:pt idx="202">
                  <c:v>0.19254395255242496</c:v>
                </c:pt>
                <c:pt idx="203">
                  <c:v>0.1911671256089808</c:v>
                </c:pt>
                <c:pt idx="204">
                  <c:v>0.18979029866553668</c:v>
                </c:pt>
                <c:pt idx="205">
                  <c:v>0.18841347172209255</c:v>
                </c:pt>
                <c:pt idx="206">
                  <c:v>0.18714255454352863</c:v>
                </c:pt>
                <c:pt idx="207">
                  <c:v>0.1857657276000845</c:v>
                </c:pt>
                <c:pt idx="208">
                  <c:v>0.18438890065664035</c:v>
                </c:pt>
                <c:pt idx="209">
                  <c:v>0.18311798347807645</c:v>
                </c:pt>
                <c:pt idx="210">
                  <c:v>0.1817411565346323</c:v>
                </c:pt>
                <c:pt idx="211">
                  <c:v>0.18036432959118817</c:v>
                </c:pt>
                <c:pt idx="212">
                  <c:v>0.17898750264774402</c:v>
                </c:pt>
                <c:pt idx="213">
                  <c:v>0.17761067570429989</c:v>
                </c:pt>
                <c:pt idx="214">
                  <c:v>0.17633975852573597</c:v>
                </c:pt>
                <c:pt idx="215">
                  <c:v>0.17496293158229184</c:v>
                </c:pt>
                <c:pt idx="216">
                  <c:v>0.17358610463884772</c:v>
                </c:pt>
                <c:pt idx="217">
                  <c:v>0.17220927769540356</c:v>
                </c:pt>
                <c:pt idx="218">
                  <c:v>0.17093836051683967</c:v>
                </c:pt>
                <c:pt idx="219">
                  <c:v>0.16956153357339551</c:v>
                </c:pt>
                <c:pt idx="220">
                  <c:v>0.16818470662995078</c:v>
                </c:pt>
                <c:pt idx="221">
                  <c:v>0.16680787968650665</c:v>
                </c:pt>
                <c:pt idx="222">
                  <c:v>0.16553696250794273</c:v>
                </c:pt>
                <c:pt idx="223">
                  <c:v>0.16426604532937941</c:v>
                </c:pt>
                <c:pt idx="224">
                  <c:v>0.16288921838593468</c:v>
                </c:pt>
                <c:pt idx="225">
                  <c:v>0.16161830120737136</c:v>
                </c:pt>
                <c:pt idx="226">
                  <c:v>0.16024147426392663</c:v>
                </c:pt>
                <c:pt idx="227">
                  <c:v>0.15897055708536331</c:v>
                </c:pt>
                <c:pt idx="228">
                  <c:v>0.15769963990679942</c:v>
                </c:pt>
                <c:pt idx="229">
                  <c:v>0.15642872272823549</c:v>
                </c:pt>
                <c:pt idx="230">
                  <c:v>0.15505189578479137</c:v>
                </c:pt>
                <c:pt idx="231">
                  <c:v>0.15378097860622744</c:v>
                </c:pt>
                <c:pt idx="232">
                  <c:v>0.15251006142766355</c:v>
                </c:pt>
                <c:pt idx="233">
                  <c:v>0.15123914424909962</c:v>
                </c:pt>
                <c:pt idx="234">
                  <c:v>0.1498623173056555</c:v>
                </c:pt>
                <c:pt idx="235">
                  <c:v>0.14859140012709157</c:v>
                </c:pt>
                <c:pt idx="236">
                  <c:v>0.14732048294852768</c:v>
                </c:pt>
                <c:pt idx="237">
                  <c:v>0.14604956576996375</c:v>
                </c:pt>
                <c:pt idx="238">
                  <c:v>0.14467273882651963</c:v>
                </c:pt>
                <c:pt idx="239">
                  <c:v>0.14350773141283593</c:v>
                </c:pt>
                <c:pt idx="240">
                  <c:v>0.14213090446939181</c:v>
                </c:pt>
                <c:pt idx="241">
                  <c:v>0.14085998729082788</c:v>
                </c:pt>
                <c:pt idx="242">
                  <c:v>0.13958907011226396</c:v>
                </c:pt>
                <c:pt idx="243">
                  <c:v>0.13831815293370006</c:v>
                </c:pt>
                <c:pt idx="244">
                  <c:v>0.13704723575513614</c:v>
                </c:pt>
                <c:pt idx="245">
                  <c:v>0.13577631857657224</c:v>
                </c:pt>
                <c:pt idx="246">
                  <c:v>0.13439949163312809</c:v>
                </c:pt>
                <c:pt idx="247">
                  <c:v>0.13312857445456419</c:v>
                </c:pt>
                <c:pt idx="248">
                  <c:v>0.13185765727600088</c:v>
                </c:pt>
                <c:pt idx="249">
                  <c:v>0.13069264986231718</c:v>
                </c:pt>
                <c:pt idx="250">
                  <c:v>0.12942173268375329</c:v>
                </c:pt>
                <c:pt idx="251">
                  <c:v>0.12815081550518936</c:v>
                </c:pt>
                <c:pt idx="252">
                  <c:v>0.12687989832662544</c:v>
                </c:pt>
                <c:pt idx="253">
                  <c:v>0.12560898114806154</c:v>
                </c:pt>
                <c:pt idx="254">
                  <c:v>0.12433806396949763</c:v>
                </c:pt>
                <c:pt idx="255">
                  <c:v>0.12306714679093372</c:v>
                </c:pt>
                <c:pt idx="256">
                  <c:v>0.12179622961236981</c:v>
                </c:pt>
                <c:pt idx="257">
                  <c:v>0.12052531243380589</c:v>
                </c:pt>
                <c:pt idx="258">
                  <c:v>0.11925439525524259</c:v>
                </c:pt>
                <c:pt idx="259">
                  <c:v>0.11798347807667868</c:v>
                </c:pt>
                <c:pt idx="260">
                  <c:v>0.11681847066299499</c:v>
                </c:pt>
                <c:pt idx="261">
                  <c:v>0.11554755348443108</c:v>
                </c:pt>
                <c:pt idx="262">
                  <c:v>0.11427663630586717</c:v>
                </c:pt>
                <c:pt idx="263">
                  <c:v>0.11300571912730326</c:v>
                </c:pt>
                <c:pt idx="264">
                  <c:v>0.11184071171361956</c:v>
                </c:pt>
                <c:pt idx="265">
                  <c:v>0.11056979453505565</c:v>
                </c:pt>
                <c:pt idx="266">
                  <c:v>0.10929887735649174</c:v>
                </c:pt>
                <c:pt idx="267">
                  <c:v>0.10813386994280866</c:v>
                </c:pt>
                <c:pt idx="268">
                  <c:v>0.10686295276424475</c:v>
                </c:pt>
                <c:pt idx="269">
                  <c:v>0.10559203558568084</c:v>
                </c:pt>
                <c:pt idx="270">
                  <c:v>0.10442702817199714</c:v>
                </c:pt>
                <c:pt idx="271">
                  <c:v>0.10315611099343323</c:v>
                </c:pt>
                <c:pt idx="272">
                  <c:v>0.10199110357974955</c:v>
                </c:pt>
                <c:pt idx="273">
                  <c:v>0.10072018640118624</c:v>
                </c:pt>
                <c:pt idx="274">
                  <c:v>9.955517898750256E-2</c:v>
                </c:pt>
                <c:pt idx="275">
                  <c:v>9.828426180893865E-2</c:v>
                </c:pt>
                <c:pt idx="276">
                  <c:v>9.7119254395254956E-2</c:v>
                </c:pt>
                <c:pt idx="277" formatCode="General">
                  <c:v>9.5954246981571276E-2</c:v>
                </c:pt>
                <c:pt idx="278" formatCode="General">
                  <c:v>9.4789239567888192E-2</c:v>
                </c:pt>
                <c:pt idx="279" formatCode="General">
                  <c:v>9.3624232154204498E-2</c:v>
                </c:pt>
                <c:pt idx="280" formatCode="General">
                  <c:v>9.2353314975640588E-2</c:v>
                </c:pt>
                <c:pt idx="281" formatCode="General">
                  <c:v>9.1188307561956908E-2</c:v>
                </c:pt>
                <c:pt idx="282" formatCode="General">
                  <c:v>9.0023300148273214E-2</c:v>
                </c:pt>
                <c:pt idx="283" formatCode="General">
                  <c:v>8.885829273459013E-2</c:v>
                </c:pt>
                <c:pt idx="284" formatCode="General">
                  <c:v>8.769328532090645E-2</c:v>
                </c:pt>
                <c:pt idx="285" formatCode="General">
                  <c:v>8.6528277907222756E-2</c:v>
                </c:pt>
                <c:pt idx="286" formatCode="General">
                  <c:v>8.5469180258419306E-2</c:v>
                </c:pt>
                <c:pt idx="287" formatCode="General">
                  <c:v>8.4304172844736222E-2</c:v>
                </c:pt>
                <c:pt idx="288" formatCode="General">
                  <c:v>8.3139165431052528E-2</c:v>
                </c:pt>
                <c:pt idx="289" formatCode="General">
                  <c:v>8.2080067782249064E-2</c:v>
                </c:pt>
                <c:pt idx="290" formatCode="General">
                  <c:v>8.091506036856598E-2</c:v>
                </c:pt>
                <c:pt idx="291" formatCode="General">
                  <c:v>7.985596271976253E-2</c:v>
                </c:pt>
                <c:pt idx="292" formatCode="General">
                  <c:v>7.8690955306078836E-2</c:v>
                </c:pt>
                <c:pt idx="293" formatCode="General">
                  <c:v>7.7631857657275982E-2</c:v>
                </c:pt>
                <c:pt idx="294" formatCode="General">
                  <c:v>7.6572760008472518E-2</c:v>
                </c:pt>
                <c:pt idx="295" formatCode="General">
                  <c:v>7.5513662359669054E-2</c:v>
                </c:pt>
                <c:pt idx="296" formatCode="General">
                  <c:v>7.434865494598597E-2</c:v>
                </c:pt>
                <c:pt idx="297" formatCode="General">
                  <c:v>7.3395467062062736E-2</c:v>
                </c:pt>
                <c:pt idx="298" formatCode="General">
                  <c:v>7.2336369413259882E-2</c:v>
                </c:pt>
                <c:pt idx="299" formatCode="General">
                  <c:v>7.1277271764456418E-2</c:v>
                </c:pt>
                <c:pt idx="300" formatCode="General">
                  <c:v>7.0324083880533794E-2</c:v>
                </c:pt>
                <c:pt idx="301" formatCode="General">
                  <c:v>6.926498623173033E-2</c:v>
                </c:pt>
                <c:pt idx="302" formatCode="General">
                  <c:v>6.8311798347807692E-2</c:v>
                </c:pt>
                <c:pt idx="303" formatCode="General">
                  <c:v>6.7358610463884458E-2</c:v>
                </c:pt>
                <c:pt idx="304" formatCode="General">
                  <c:v>6.6299512815081604E-2</c:v>
                </c:pt>
                <c:pt idx="305" formatCode="General">
                  <c:v>6.534632493115837E-2</c:v>
                </c:pt>
                <c:pt idx="306" formatCode="General">
                  <c:v>6.4393137047235732E-2</c:v>
                </c:pt>
                <c:pt idx="307" formatCode="General">
                  <c:v>6.3439949163312498E-2</c:v>
                </c:pt>
                <c:pt idx="308" formatCode="General">
                  <c:v>6.259267104427009E-2</c:v>
                </c:pt>
                <c:pt idx="309" formatCode="General">
                  <c:v>6.1639483160346856E-2</c:v>
                </c:pt>
                <c:pt idx="310" formatCode="General">
                  <c:v>6.0686295276424225E-2</c:v>
                </c:pt>
                <c:pt idx="311" formatCode="General">
                  <c:v>5.9839017157381817E-2</c:v>
                </c:pt>
                <c:pt idx="312" formatCode="General">
                  <c:v>5.8991739038338813E-2</c:v>
                </c:pt>
                <c:pt idx="313" formatCode="General">
                  <c:v>5.8144460919296405E-2</c:v>
                </c:pt>
                <c:pt idx="314" formatCode="General">
                  <c:v>5.7297182800253997E-2</c:v>
                </c:pt>
                <c:pt idx="315" formatCode="General">
                  <c:v>5.6449904681211589E-2</c:v>
                </c:pt>
                <c:pt idx="316" formatCode="General">
                  <c:v>5.5602626562168578E-2</c:v>
                </c:pt>
                <c:pt idx="317" formatCode="General">
                  <c:v>5.475534844312617E-2</c:v>
                </c:pt>
                <c:pt idx="318" formatCode="General">
                  <c:v>5.4013980088963992E-2</c:v>
                </c:pt>
                <c:pt idx="319" formatCode="General">
                  <c:v>5.3166701969921584E-2</c:v>
                </c:pt>
                <c:pt idx="320" formatCode="General">
                  <c:v>5.2425333615759399E-2</c:v>
                </c:pt>
                <c:pt idx="321" formatCode="General">
                  <c:v>5.1683965261596618E-2</c:v>
                </c:pt>
                <c:pt idx="322" formatCode="General">
                  <c:v>5.094259690743444E-2</c:v>
                </c:pt>
                <c:pt idx="323" formatCode="General">
                  <c:v>5.0095318788392032E-2</c:v>
                </c:pt>
                <c:pt idx="324" formatCode="General">
                  <c:v>4.9353950434229847E-2</c:v>
                </c:pt>
                <c:pt idx="325" formatCode="General">
                  <c:v>4.8612582080067669E-2</c:v>
                </c:pt>
                <c:pt idx="326" formatCode="General">
                  <c:v>4.7977123490785714E-2</c:v>
                </c:pt>
                <c:pt idx="327" formatCode="General">
                  <c:v>4.7235755136623529E-2</c:v>
                </c:pt>
                <c:pt idx="328" formatCode="General">
                  <c:v>4.6494386782461351E-2</c:v>
                </c:pt>
                <c:pt idx="329" formatCode="General">
                  <c:v>4.5858928193179389E-2</c:v>
                </c:pt>
                <c:pt idx="330" formatCode="General">
                  <c:v>4.5223469603897434E-2</c:v>
                </c:pt>
                <c:pt idx="331" formatCode="General">
                  <c:v>4.4482101249735256E-2</c:v>
                </c:pt>
                <c:pt idx="332" formatCode="General">
                  <c:v>4.3846642660453301E-2</c:v>
                </c:pt>
                <c:pt idx="333" formatCode="General">
                  <c:v>4.3211184071171346E-2</c:v>
                </c:pt>
                <c:pt idx="334" formatCode="General">
                  <c:v>4.2575725481889384E-2</c:v>
                </c:pt>
                <c:pt idx="335" formatCode="General">
                  <c:v>4.1940266892607429E-2</c:v>
                </c:pt>
                <c:pt idx="336" formatCode="General">
                  <c:v>4.1304808303325474E-2</c:v>
                </c:pt>
                <c:pt idx="337" formatCode="General">
                  <c:v>4.0775259478923742E-2</c:v>
                </c:pt>
                <c:pt idx="338" formatCode="General">
                  <c:v>4.0139800889641787E-2</c:v>
                </c:pt>
                <c:pt idx="339" formatCode="General">
                  <c:v>3.9610252065240062E-2</c:v>
                </c:pt>
                <c:pt idx="340" formatCode="General">
                  <c:v>3.89747934759581E-2</c:v>
                </c:pt>
                <c:pt idx="341" formatCode="General">
                  <c:v>3.8445244651556375E-2</c:v>
                </c:pt>
                <c:pt idx="342" formatCode="General">
                  <c:v>3.7915695827155246E-2</c:v>
                </c:pt>
                <c:pt idx="343" formatCode="General">
                  <c:v>3.7386147002753514E-2</c:v>
                </c:pt>
                <c:pt idx="344" formatCode="General">
                  <c:v>3.6856598178351782E-2</c:v>
                </c:pt>
                <c:pt idx="345" formatCode="General">
                  <c:v>3.6327049353950057E-2</c:v>
                </c:pt>
                <c:pt idx="346" formatCode="General">
                  <c:v>3.5797500529548325E-2</c:v>
                </c:pt>
                <c:pt idx="347" formatCode="General">
                  <c:v>3.5267951705147196E-2</c:v>
                </c:pt>
                <c:pt idx="348" formatCode="General">
                  <c:v>3.4844312645625694E-2</c:v>
                </c:pt>
                <c:pt idx="349" formatCode="General">
                  <c:v>3.4314763821223962E-2</c:v>
                </c:pt>
                <c:pt idx="350" formatCode="General">
                  <c:v>3.3891124761703056E-2</c:v>
                </c:pt>
                <c:pt idx="351" formatCode="General">
                  <c:v>3.3361575937301331E-2</c:v>
                </c:pt>
                <c:pt idx="352" formatCode="General">
                  <c:v>3.2937936877779822E-2</c:v>
                </c:pt>
                <c:pt idx="353" formatCode="General">
                  <c:v>3.251429781825832E-2</c:v>
                </c:pt>
                <c:pt idx="354" formatCode="General">
                  <c:v>3.2090658758737414E-2</c:v>
                </c:pt>
                <c:pt idx="355" formatCode="General">
                  <c:v>3.1667019699215912E-2</c:v>
                </c:pt>
                <c:pt idx="356" formatCode="General">
                  <c:v>3.124338063969501E-2</c:v>
                </c:pt>
                <c:pt idx="357" formatCode="General">
                  <c:v>3.0819741580173504E-2</c:v>
                </c:pt>
                <c:pt idx="358" formatCode="General">
                  <c:v>3.0396102520652002E-2</c:v>
                </c:pt>
                <c:pt idx="359" formatCode="General">
                  <c:v>2.9972463461131096E-2</c:v>
                </c:pt>
                <c:pt idx="360" formatCode="General">
                  <c:v>2.9654734166489817E-2</c:v>
                </c:pt>
                <c:pt idx="361" formatCode="General">
                  <c:v>2.9231095106968915E-2</c:v>
                </c:pt>
                <c:pt idx="362" formatCode="General">
                  <c:v>2.8913365812327636E-2</c:v>
                </c:pt>
                <c:pt idx="363" formatCode="General">
                  <c:v>2.859563651768696E-2</c:v>
                </c:pt>
                <c:pt idx="364" formatCode="General">
                  <c:v>2.8277907223045681E-2</c:v>
                </c:pt>
                <c:pt idx="365" formatCode="General">
                  <c:v>2.7854268163524178E-2</c:v>
                </c:pt>
                <c:pt idx="366" formatCode="General">
                  <c:v>2.7536538868883499E-2</c:v>
                </c:pt>
                <c:pt idx="367" formatCode="General">
                  <c:v>2.721880957424222E-2</c:v>
                </c:pt>
                <c:pt idx="368" formatCode="General">
                  <c:v>2.6901080279601544E-2</c:v>
                </c:pt>
                <c:pt idx="369" formatCode="General">
                  <c:v>2.6583350984960868E-2</c:v>
                </c:pt>
                <c:pt idx="370" formatCode="General">
                  <c:v>2.6371531455199815E-2</c:v>
                </c:pt>
                <c:pt idx="371" formatCode="General">
                  <c:v>2.6053802160559136E-2</c:v>
                </c:pt>
                <c:pt idx="372" formatCode="General">
                  <c:v>2.5736072865917857E-2</c:v>
                </c:pt>
                <c:pt idx="373" formatCode="General">
                  <c:v>2.5524253336157408E-2</c:v>
                </c:pt>
                <c:pt idx="374" formatCode="General">
                  <c:v>2.5206524041516128E-2</c:v>
                </c:pt>
                <c:pt idx="375" formatCode="General">
                  <c:v>2.4994704511755676E-2</c:v>
                </c:pt>
                <c:pt idx="376" formatCode="General">
                  <c:v>2.4676975217115E-2</c:v>
                </c:pt>
                <c:pt idx="377" formatCode="General">
                  <c:v>2.4465155687353947E-2</c:v>
                </c:pt>
                <c:pt idx="378" formatCode="General">
                  <c:v>2.4147426392713268E-2</c:v>
                </c:pt>
                <c:pt idx="379" formatCode="General">
                  <c:v>2.3935606862952818E-2</c:v>
                </c:pt>
                <c:pt idx="380" formatCode="General">
                  <c:v>2.3723787333191765E-2</c:v>
                </c:pt>
                <c:pt idx="381" formatCode="General">
                  <c:v>2.3511967803431313E-2</c:v>
                </c:pt>
                <c:pt idx="382" formatCode="General">
                  <c:v>2.3300148273670863E-2</c:v>
                </c:pt>
                <c:pt idx="383" formatCode="General">
                  <c:v>2.308832874390981E-2</c:v>
                </c:pt>
                <c:pt idx="384" formatCode="General">
                  <c:v>2.2876509214149358E-2</c:v>
                </c:pt>
                <c:pt idx="385" formatCode="General">
                  <c:v>2.2770599449269131E-2</c:v>
                </c:pt>
                <c:pt idx="386" formatCode="General">
                  <c:v>2.2558779919508078E-2</c:v>
                </c:pt>
                <c:pt idx="387" formatCode="General">
                  <c:v>2.2346960389747629E-2</c:v>
                </c:pt>
                <c:pt idx="388" formatCode="General">
                  <c:v>2.2241050624867403E-2</c:v>
                </c:pt>
                <c:pt idx="389" formatCode="General">
                  <c:v>2.202923109510695E-2</c:v>
                </c:pt>
                <c:pt idx="390" formatCode="General">
                  <c:v>2.1923321330226123E-2</c:v>
                </c:pt>
                <c:pt idx="391" formatCode="General">
                  <c:v>2.1711501800465671E-2</c:v>
                </c:pt>
                <c:pt idx="392" formatCode="General">
                  <c:v>2.1605592035585444E-2</c:v>
                </c:pt>
                <c:pt idx="393" formatCode="General">
                  <c:v>2.1499682270705221E-2</c:v>
                </c:pt>
                <c:pt idx="394" formatCode="General">
                  <c:v>2.1393772505824995E-2</c:v>
                </c:pt>
                <c:pt idx="395" formatCode="General">
                  <c:v>2.1287862740944768E-2</c:v>
                </c:pt>
                <c:pt idx="396" formatCode="General">
                  <c:v>2.1181952976063942E-2</c:v>
                </c:pt>
                <c:pt idx="397" formatCode="General">
                  <c:v>2.0970133446303489E-2</c:v>
                </c:pt>
                <c:pt idx="398" formatCode="General">
                  <c:v>2.0864223681423263E-2</c:v>
                </c:pt>
                <c:pt idx="399" formatCode="General">
                  <c:v>2.075831391654304E-2</c:v>
                </c:pt>
                <c:pt idx="400" formatCode="General">
                  <c:v>2.075831391654304E-2</c:v>
                </c:pt>
                <c:pt idx="401" formatCode="General">
                  <c:v>2.0652404151662813E-2</c:v>
                </c:pt>
                <c:pt idx="402" formatCode="General">
                  <c:v>2.0546494386781987E-2</c:v>
                </c:pt>
                <c:pt idx="403" formatCode="General">
                  <c:v>2.044058462190176E-2</c:v>
                </c:pt>
                <c:pt idx="404" formatCode="General">
                  <c:v>2.0334674857021534E-2</c:v>
                </c:pt>
                <c:pt idx="405" formatCode="General">
                  <c:v>2.0228765092141308E-2</c:v>
                </c:pt>
                <c:pt idx="406" formatCode="General">
                  <c:v>2.0228765092141308E-2</c:v>
                </c:pt>
                <c:pt idx="407" formatCode="General">
                  <c:v>2.0122855327261081E-2</c:v>
                </c:pt>
                <c:pt idx="408" formatCode="General">
                  <c:v>2.0016945562380858E-2</c:v>
                </c:pt>
                <c:pt idx="409" formatCode="General">
                  <c:v>1.9911035797500028E-2</c:v>
                </c:pt>
                <c:pt idx="410" formatCode="General">
                  <c:v>1.9911035797500028E-2</c:v>
                </c:pt>
                <c:pt idx="411" formatCode="General">
                  <c:v>1.9805126032619805E-2</c:v>
                </c:pt>
                <c:pt idx="412" formatCode="General">
                  <c:v>1.9699216267739579E-2</c:v>
                </c:pt>
                <c:pt idx="413" formatCode="General">
                  <c:v>1.9699216267739579E-2</c:v>
                </c:pt>
                <c:pt idx="414" formatCode="General">
                  <c:v>1.9593306502859353E-2</c:v>
                </c:pt>
                <c:pt idx="415" formatCode="General">
                  <c:v>1.9487396737979126E-2</c:v>
                </c:pt>
                <c:pt idx="416" formatCode="General">
                  <c:v>1.9487396737979126E-2</c:v>
                </c:pt>
                <c:pt idx="417" formatCode="General">
                  <c:v>1.93814869730989E-2</c:v>
                </c:pt>
                <c:pt idx="418" formatCode="General">
                  <c:v>1.93814869730989E-2</c:v>
                </c:pt>
                <c:pt idx="419" formatCode="General">
                  <c:v>1.93814869730989E-2</c:v>
                </c:pt>
                <c:pt idx="420" formatCode="General">
                  <c:v>1.9275577208218073E-2</c:v>
                </c:pt>
                <c:pt idx="421" formatCode="General">
                  <c:v>1.9275577208218073E-2</c:v>
                </c:pt>
                <c:pt idx="422" formatCode="General">
                  <c:v>1.9169667443337847E-2</c:v>
                </c:pt>
                <c:pt idx="423" formatCode="General">
                  <c:v>1.9169667443337847E-2</c:v>
                </c:pt>
                <c:pt idx="424" formatCode="General">
                  <c:v>1.9169667443337847E-2</c:v>
                </c:pt>
                <c:pt idx="425" formatCode="General">
                  <c:v>1.9063757678457624E-2</c:v>
                </c:pt>
                <c:pt idx="426" formatCode="General">
                  <c:v>1.9063757678457624E-2</c:v>
                </c:pt>
                <c:pt idx="427" formatCode="General">
                  <c:v>1.8957847913577398E-2</c:v>
                </c:pt>
                <c:pt idx="428" formatCode="General">
                  <c:v>1.8957847913577398E-2</c:v>
                </c:pt>
                <c:pt idx="429" formatCode="General">
                  <c:v>1.8957847913577398E-2</c:v>
                </c:pt>
                <c:pt idx="430" formatCode="General">
                  <c:v>1.8851938148697171E-2</c:v>
                </c:pt>
                <c:pt idx="431" formatCode="General">
                  <c:v>1.8851938148697171E-2</c:v>
                </c:pt>
                <c:pt idx="432" formatCode="General">
                  <c:v>1.8851938148697171E-2</c:v>
                </c:pt>
                <c:pt idx="433" formatCode="General">
                  <c:v>1.8746028383816945E-2</c:v>
                </c:pt>
                <c:pt idx="434" formatCode="General">
                  <c:v>1.8746028383816945E-2</c:v>
                </c:pt>
                <c:pt idx="435" formatCode="General">
                  <c:v>1.8746028383816945E-2</c:v>
                </c:pt>
                <c:pt idx="436" formatCode="General">
                  <c:v>1.8640118618936719E-2</c:v>
                </c:pt>
                <c:pt idx="437" formatCode="General">
                  <c:v>1.8640118618936719E-2</c:v>
                </c:pt>
                <c:pt idx="438" formatCode="General">
                  <c:v>1.8640118618936719E-2</c:v>
                </c:pt>
              </c:numCache>
            </c:numRef>
          </c:xVal>
          <c:yVal>
            <c:numRef>
              <c:f>'Maha R80N ret(2)b'!$F$2:$F$700</c:f>
              <c:numCache>
                <c:formatCode>0.000</c:formatCode>
                <c:ptCount val="699"/>
                <c:pt idx="0">
                  <c:v>0.14351387792217532</c:v>
                </c:pt>
                <c:pt idx="1">
                  <c:v>0.14351014817880881</c:v>
                </c:pt>
                <c:pt idx="2">
                  <c:v>0.14350583048145726</c:v>
                </c:pt>
                <c:pt idx="3">
                  <c:v>0.14350115471189251</c:v>
                </c:pt>
                <c:pt idx="4">
                  <c:v>0.14349609312259751</c:v>
                </c:pt>
                <c:pt idx="5">
                  <c:v>0.14349099481161703</c:v>
                </c:pt>
                <c:pt idx="6">
                  <c:v>0.14348428064670904</c:v>
                </c:pt>
                <c:pt idx="7">
                  <c:v>0.14347784319306861</c:v>
                </c:pt>
                <c:pt idx="8">
                  <c:v>0.14347040445153778</c:v>
                </c:pt>
                <c:pt idx="9">
                  <c:v>0.1434623302170103</c:v>
                </c:pt>
                <c:pt idx="10">
                  <c:v>0.14345357191735802</c:v>
                </c:pt>
                <c:pt idx="11">
                  <c:v>0.14344407819709207</c:v>
                </c:pt>
                <c:pt idx="12">
                  <c:v>0.14343446180111805</c:v>
                </c:pt>
                <c:pt idx="13">
                  <c:v>0.14342338660026155</c:v>
                </c:pt>
                <c:pt idx="14">
                  <c:v>0.14341140895476895</c:v>
                </c:pt>
                <c:pt idx="15">
                  <c:v>0.14339930496611927</c:v>
                </c:pt>
                <c:pt idx="16">
                  <c:v>0.14338539926589841</c:v>
                </c:pt>
                <c:pt idx="17">
                  <c:v>0.14337137148835075</c:v>
                </c:pt>
                <c:pt idx="18">
                  <c:v>0.14335528519911717</c:v>
                </c:pt>
                <c:pt idx="19">
                  <c:v>0.14333908865360601</c:v>
                </c:pt>
                <c:pt idx="20">
                  <c:v>0.14332055223626336</c:v>
                </c:pt>
                <c:pt idx="21">
                  <c:v>0.14330192709233078</c:v>
                </c:pt>
                <c:pt idx="22">
                  <c:v>0.14328065647715016</c:v>
                </c:pt>
                <c:pt idx="23">
                  <c:v>0.14325933062209054</c:v>
                </c:pt>
                <c:pt idx="24">
                  <c:v>0.14323659737708511</c:v>
                </c:pt>
                <c:pt idx="25">
                  <c:v>0.14321072208265939</c:v>
                </c:pt>
                <c:pt idx="26">
                  <c:v>0.14318486790246251</c:v>
                </c:pt>
                <c:pt idx="27">
                  <c:v>0.14315739963019825</c:v>
                </c:pt>
                <c:pt idx="28">
                  <c:v>0.14312824888819936</c:v>
                </c:pt>
                <c:pt idx="29">
                  <c:v>0.14309734700221818</c:v>
                </c:pt>
                <c:pt idx="30">
                  <c:v>0.1430646250683883</c:v>
                </c:pt>
                <c:pt idx="31">
                  <c:v>0.14303001398623164</c:v>
                </c:pt>
                <c:pt idx="32">
                  <c:v>0.1429934444537618</c:v>
                </c:pt>
                <c:pt idx="33">
                  <c:v>0.1429548469215233</c:v>
                </c:pt>
                <c:pt idx="34">
                  <c:v>0.1429141515032766</c:v>
                </c:pt>
                <c:pt idx="35">
                  <c:v>0.14287128784195791</c:v>
                </c:pt>
                <c:pt idx="36">
                  <c:v>0.1428261849304559</c:v>
                </c:pt>
                <c:pt idx="37">
                  <c:v>0.1427787708876086</c:v>
                </c:pt>
                <c:pt idx="38">
                  <c:v>0.1427289726905891</c:v>
                </c:pt>
                <c:pt idx="39">
                  <c:v>0.14268027766293262</c:v>
                </c:pt>
                <c:pt idx="40">
                  <c:v>0.14262565734394328</c:v>
                </c:pt>
                <c:pt idx="41">
                  <c:v>0.1425684289701836</c:v>
                </c:pt>
                <c:pt idx="42">
                  <c:v>0.14251259147103831</c:v>
                </c:pt>
                <c:pt idx="43">
                  <c:v>0.14245008886157717</c:v>
                </c:pt>
                <c:pt idx="44">
                  <c:v>0.14238473195350249</c:v>
                </c:pt>
                <c:pt idx="45">
                  <c:v>0.14231642961315227</c:v>
                </c:pt>
                <c:pt idx="46">
                  <c:v>0.14224508620437798</c:v>
                </c:pt>
                <c:pt idx="47">
                  <c:v>0.14217566655836447</c:v>
                </c:pt>
                <c:pt idx="48">
                  <c:v>0.14209815328332565</c:v>
                </c:pt>
                <c:pt idx="49">
                  <c:v>0.14201728710130457</c:v>
                </c:pt>
                <c:pt idx="50">
                  <c:v>0.14193294910755525</c:v>
                </c:pt>
                <c:pt idx="51">
                  <c:v>0.14185098996246367</c:v>
                </c:pt>
                <c:pt idx="52">
                  <c:v>0.14175957441400283</c:v>
                </c:pt>
                <c:pt idx="53">
                  <c:v>0.14166429287631233</c:v>
                </c:pt>
                <c:pt idx="54">
                  <c:v>0.14157174144949158</c:v>
                </c:pt>
                <c:pt idx="55">
                  <c:v>0.1414685454598224</c:v>
                </c:pt>
                <c:pt idx="56">
                  <c:v>0.14136100779101207</c:v>
                </c:pt>
                <c:pt idx="57">
                  <c:v>0.14125655981138191</c:v>
                </c:pt>
                <c:pt idx="58">
                  <c:v>0.14114009479395842</c:v>
                </c:pt>
                <c:pt idx="59">
                  <c:v>0.14102696095642742</c:v>
                </c:pt>
                <c:pt idx="60">
                  <c:v>0.14090078541339726</c:v>
                </c:pt>
                <c:pt idx="61">
                  <c:v>0.14077818649990162</c:v>
                </c:pt>
                <c:pt idx="62">
                  <c:v>0.14065070842556274</c:v>
                </c:pt>
                <c:pt idx="63">
                  <c:v>0.14050846108437748</c:v>
                </c:pt>
                <c:pt idx="64">
                  <c:v>0.14037016312401335</c:v>
                </c:pt>
                <c:pt idx="65">
                  <c:v>0.14021576845958139</c:v>
                </c:pt>
                <c:pt idx="66">
                  <c:v>0.14006558212581913</c:v>
                </c:pt>
                <c:pt idx="67">
                  <c:v>0.13990923256192037</c:v>
                </c:pt>
                <c:pt idx="68">
                  <c:v>0.13973453537077793</c:v>
                </c:pt>
                <c:pt idx="69">
                  <c:v>0.13956444591583322</c:v>
                </c:pt>
                <c:pt idx="70">
                  <c:v>0.13938721438436763</c:v>
                </c:pt>
                <c:pt idx="71">
                  <c:v>0.13918899010932234</c:v>
                </c:pt>
                <c:pt idx="72">
                  <c:v>0.13899579947164684</c:v>
                </c:pt>
                <c:pt idx="73">
                  <c:v>0.1387942969746945</c:v>
                </c:pt>
                <c:pt idx="74">
                  <c:v>0.13856869281671014</c:v>
                </c:pt>
                <c:pt idx="75">
                  <c:v>0.13834858914129694</c:v>
                </c:pt>
                <c:pt idx="76">
                  <c:v>0.13811878709877679</c:v>
                </c:pt>
                <c:pt idx="77">
                  <c:v>0.13787878484321653</c:v>
                </c:pt>
                <c:pt idx="78">
                  <c:v>0.1376280548542676</c:v>
                </c:pt>
                <c:pt idx="79">
                  <c:v>0.13736604365808261</c:v>
                </c:pt>
                <c:pt idx="80">
                  <c:v>0.13707213980983865</c:v>
                </c:pt>
                <c:pt idx="81">
                  <c:v>0.13680583394388968</c:v>
                </c:pt>
                <c:pt idx="82">
                  <c:v>0.13648449321174466</c:v>
                </c:pt>
                <c:pt idx="83">
                  <c:v>0.13617029979911865</c:v>
                </c:pt>
                <c:pt idx="84">
                  <c:v>0.13584162819748394</c:v>
                </c:pt>
                <c:pt idx="85">
                  <c:v>0.13549777823281245</c:v>
                </c:pt>
                <c:pt idx="86">
                  <c:v>0.13516427029843214</c:v>
                </c:pt>
                <c:pt idx="87">
                  <c:v>0.13476165359615419</c:v>
                </c:pt>
                <c:pt idx="88">
                  <c:v>0.13436789962948673</c:v>
                </c:pt>
                <c:pt idx="89">
                  <c:v>0.13395601695156492</c:v>
                </c:pt>
                <c:pt idx="90">
                  <c:v>0.13355666246338907</c:v>
                </c:pt>
                <c:pt idx="91">
                  <c:v>0.13310769044839557</c:v>
                </c:pt>
                <c:pt idx="92">
                  <c:v>0.13263839773281277</c:v>
                </c:pt>
                <c:pt idx="93">
                  <c:v>0.13214806097665519</c:v>
                </c:pt>
                <c:pt idx="94">
                  <c:v>0.13163598188374573</c:v>
                </c:pt>
                <c:pt idx="95">
                  <c:v>0.13110149533497842</c:v>
                </c:pt>
                <c:pt idx="96">
                  <c:v>0.13054397776917925</c:v>
                </c:pt>
                <c:pt idx="97">
                  <c:v>0.12996285561343066</c:v>
                </c:pt>
                <c:pt idx="98">
                  <c:v>0.12940165498884551</c:v>
                </c:pt>
                <c:pt idx="99">
                  <c:v>0.1287736120492157</c:v>
                </c:pt>
                <c:pt idx="100">
                  <c:v>0.12816812184148219</c:v>
                </c:pt>
                <c:pt idx="101">
                  <c:v>0.12749174454974024</c:v>
                </c:pt>
                <c:pt idx="102">
                  <c:v>0.12678993836879435</c:v>
                </c:pt>
                <c:pt idx="103">
                  <c:v>0.1261153711661229</c:v>
                </c:pt>
                <c:pt idx="104">
                  <c:v>0.12536421667348532</c:v>
                </c:pt>
                <c:pt idx="105">
                  <c:v>0.12458748887377491</c:v>
                </c:pt>
                <c:pt idx="106">
                  <c:v>0.12384345418267287</c:v>
                </c:pt>
                <c:pt idx="107">
                  <c:v>0.12301784701890565</c:v>
                </c:pt>
                <c:pt idx="108">
                  <c:v>0.12222886331846729</c:v>
                </c:pt>
                <c:pt idx="109">
                  <c:v>0.12135547174141437</c:v>
                </c:pt>
                <c:pt idx="110">
                  <c:v>0.12045791960647063</c:v>
                </c:pt>
                <c:pt idx="111">
                  <c:v>0.11960329054640156</c:v>
                </c:pt>
                <c:pt idx="112">
                  <c:v>0.11872872449726571</c:v>
                </c:pt>
                <c:pt idx="113">
                  <c:v>0.11776515480417461</c:v>
                </c:pt>
                <c:pt idx="114">
                  <c:v>0.11685079612610154</c:v>
                </c:pt>
                <c:pt idx="115">
                  <c:v>0.11584563047575727</c:v>
                </c:pt>
                <c:pt idx="116">
                  <c:v>0.11489386700825603</c:v>
                </c:pt>
                <c:pt idx="117">
                  <c:v>0.11392499657450492</c:v>
                </c:pt>
                <c:pt idx="118">
                  <c:v>0.11286315682519413</c:v>
                </c:pt>
                <c:pt idx="119">
                  <c:v>0.11178293360456798</c:v>
                </c:pt>
                <c:pt idx="120">
                  <c:v>0.11076407198361546</c:v>
                </c:pt>
                <c:pt idx="121">
                  <c:v>0.10973061800024042</c:v>
                </c:pt>
                <c:pt idx="122">
                  <c:v>0.1086831690036337</c:v>
                </c:pt>
                <c:pt idx="123">
                  <c:v>0.10762231267645253</c:v>
                </c:pt>
                <c:pt idx="124">
                  <c:v>0.10646551797099987</c:v>
                </c:pt>
                <c:pt idx="125">
                  <c:v>0.10546266650775617</c:v>
                </c:pt>
                <c:pt idx="126">
                  <c:v>0.10436498425483413</c:v>
                </c:pt>
                <c:pt idx="127">
                  <c:v>0.1032561070416778</c:v>
                </c:pt>
                <c:pt idx="128">
                  <c:v>0.10204999797570176</c:v>
                </c:pt>
                <c:pt idx="129">
                  <c:v>0.10091948274081965</c:v>
                </c:pt>
                <c:pt idx="130">
                  <c:v>9.9867327661398164E-2</c:v>
                </c:pt>
                <c:pt idx="131">
                  <c:v>9.8718599591352638E-2</c:v>
                </c:pt>
                <c:pt idx="132">
                  <c:v>9.7561047459881922E-2</c:v>
                </c:pt>
                <c:pt idx="133">
                  <c:v>9.6395089245383883E-2</c:v>
                </c:pt>
                <c:pt idx="134">
                  <c:v>9.5221124605978646E-2</c:v>
                </c:pt>
                <c:pt idx="135">
                  <c:v>9.4039535312091554E-2</c:v>
                </c:pt>
                <c:pt idx="136">
                  <c:v>9.2942385479968637E-2</c:v>
                </c:pt>
                <c:pt idx="137">
                  <c:v>9.1747143076981605E-2</c:v>
                </c:pt>
                <c:pt idx="138">
                  <c:v>9.0545294594316414E-2</c:v>
                </c:pt>
                <c:pt idx="139">
                  <c:v>8.9337157234802705E-2</c:v>
                </c:pt>
                <c:pt idx="140">
                  <c:v>8.8123033410297591E-2</c:v>
                </c:pt>
                <c:pt idx="141">
                  <c:v>8.6903211476803952E-2</c:v>
                </c:pt>
                <c:pt idx="142">
                  <c:v>8.5677966484503931E-2</c:v>
                </c:pt>
                <c:pt idx="143">
                  <c:v>8.4447560937131572E-2</c:v>
                </c:pt>
                <c:pt idx="144">
                  <c:v>8.3212245556545231E-2</c:v>
                </c:pt>
                <c:pt idx="145">
                  <c:v>8.1972260049639978E-2</c:v>
                </c:pt>
                <c:pt idx="146">
                  <c:v>8.0727833875885918E-2</c:v>
                </c:pt>
                <c:pt idx="147">
                  <c:v>7.9575381761504194E-2</c:v>
                </c:pt>
                <c:pt idx="148">
                  <c:v>7.8323026582013469E-2</c:v>
                </c:pt>
                <c:pt idx="149">
                  <c:v>7.7066849930034223E-2</c:v>
                </c:pt>
                <c:pt idx="150">
                  <c:v>7.5807048481385989E-2</c:v>
                </c:pt>
                <c:pt idx="151">
                  <c:v>7.4543812457146433E-2</c:v>
                </c:pt>
                <c:pt idx="152">
                  <c:v>7.3277326408632965E-2</c:v>
                </c:pt>
                <c:pt idx="153">
                  <c:v>7.2105533186240647E-2</c:v>
                </c:pt>
                <c:pt idx="154">
                  <c:v>7.0833298580412249E-2</c:v>
                </c:pt>
                <c:pt idx="155">
                  <c:v>6.955832847657277E-2</c:v>
                </c:pt>
                <c:pt idx="156">
                  <c:v>6.8280793056467518E-2</c:v>
                </c:pt>
                <c:pt idx="157">
                  <c:v>6.7000860962795561E-2</c:v>
                </c:pt>
                <c:pt idx="158">
                  <c:v>6.5718700229862523E-2</c:v>
                </c:pt>
                <c:pt idx="159">
                  <c:v>6.443447926062118E-2</c:v>
                </c:pt>
                <c:pt idx="160">
                  <c:v>6.3148367858057303E-2</c:v>
                </c:pt>
                <c:pt idx="161">
                  <c:v>6.1959659151390158E-2</c:v>
                </c:pt>
                <c:pt idx="162">
                  <c:v>6.0670399713551079E-2</c:v>
                </c:pt>
                <c:pt idx="163">
                  <c:v>5.9379764849283437E-2</c:v>
                </c:pt>
                <c:pt idx="164">
                  <c:v>5.8087941147865051E-2</c:v>
                </c:pt>
                <c:pt idx="165">
                  <c:v>5.6795122781384065E-2</c:v>
                </c:pt>
                <c:pt idx="166">
                  <c:v>5.5501513057916577E-2</c:v>
                </c:pt>
                <c:pt idx="167">
                  <c:v>5.4207326102650472E-2</c:v>
                </c:pt>
                <c:pt idx="168">
                  <c:v>5.2912788679955476E-2</c:v>
                </c:pt>
                <c:pt idx="169">
                  <c:v>5.1618142169728695E-2</c:v>
                </c:pt>
                <c:pt idx="170">
                  <c:v>5.0323644711441289E-2</c:v>
                </c:pt>
                <c:pt idx="171">
                  <c:v>4.902957352911369E-2</c:v>
                </c:pt>
                <c:pt idx="172">
                  <c:v>4.7736227449854042E-2</c:v>
                </c:pt>
                <c:pt idx="173">
                  <c:v>4.6443929627479834E-2</c:v>
                </c:pt>
                <c:pt idx="174">
                  <c:v>4.5153030480968609E-2</c:v>
                </c:pt>
                <c:pt idx="175">
                  <c:v>4.3764833166946938E-2</c:v>
                </c:pt>
                <c:pt idx="176">
                  <c:v>4.2576985405122378E-2</c:v>
                </c:pt>
                <c:pt idx="177">
                  <c:v>4.1194038966823582E-2</c:v>
                </c:pt>
                <c:pt idx="178">
                  <c:v>4.0011566590325114E-2</c:v>
                </c:pt>
                <c:pt idx="179">
                  <c:v>3.8636007749846817E-2</c:v>
                </c:pt>
                <c:pt idx="180">
                  <c:v>3.7363166591823087E-2</c:v>
                </c:pt>
                <c:pt idx="181">
                  <c:v>3.6095285275916822E-2</c:v>
                </c:pt>
                <c:pt idx="182">
                  <c:v>3.4833068546497183E-2</c:v>
                </c:pt>
                <c:pt idx="183">
                  <c:v>3.3577284110962592E-2</c:v>
                </c:pt>
                <c:pt idx="184">
                  <c:v>3.2328766949116725E-2</c:v>
                </c:pt>
                <c:pt idx="185">
                  <c:v>3.10884233987004E-2</c:v>
                </c:pt>
                <c:pt idx="186">
                  <c:v>2.9857234865651651E-2</c:v>
                </c:pt>
                <c:pt idx="187">
                  <c:v>2.8636260977048283E-2</c:v>
                </c:pt>
                <c:pt idx="188">
                  <c:v>2.7426641962699352E-2</c:v>
                </c:pt>
                <c:pt idx="189">
                  <c:v>2.6229600019507141E-2</c:v>
                </c:pt>
                <c:pt idx="190">
                  <c:v>2.5046439383224255E-2</c:v>
                </c:pt>
                <c:pt idx="191">
                  <c:v>2.3878544807897677E-2</c:v>
                </c:pt>
                <c:pt idx="192">
                  <c:v>2.2727378137793922E-2</c:v>
                </c:pt>
                <c:pt idx="193">
                  <c:v>2.1594472654179981E-2</c:v>
                </c:pt>
                <c:pt idx="194">
                  <c:v>2.048142489476644E-2</c:v>
                </c:pt>
                <c:pt idx="195">
                  <c:v>1.9389883681789108E-2</c:v>
                </c:pt>
                <c:pt idx="196">
                  <c:v>1.8240365193768648E-2</c:v>
                </c:pt>
                <c:pt idx="197">
                  <c:v>1.7278090742557706E-2</c:v>
                </c:pt>
                <c:pt idx="198">
                  <c:v>1.6261256987962561E-2</c:v>
                </c:pt>
                <c:pt idx="199">
                  <c:v>1.5272722594670938E-2</c:v>
                </c:pt>
                <c:pt idx="200">
                  <c:v>1.4314127876226192E-2</c:v>
                </c:pt>
                <c:pt idx="201">
                  <c:v>1.3387038283030948E-2</c:v>
                </c:pt>
                <c:pt idx="202">
                  <c:v>1.2492915732844698E-2</c:v>
                </c:pt>
                <c:pt idx="203">
                  <c:v>1.1633089694161035E-2</c:v>
                </c:pt>
                <c:pt idx="204">
                  <c:v>1.0808729110266103E-2</c:v>
                </c:pt>
                <c:pt idx="205">
                  <c:v>1.0020816337748635E-2</c:v>
                </c:pt>
                <c:pt idx="206">
                  <c:v>9.3265345283685165E-3</c:v>
                </c:pt>
                <c:pt idx="207">
                  <c:v>8.6106891368265322E-3</c:v>
                </c:pt>
                <c:pt idx="208">
                  <c:v>7.9328983952836191E-3</c:v>
                </c:pt>
                <c:pt idx="209">
                  <c:v>7.3410900647203009E-3</c:v>
                </c:pt>
                <c:pt idx="210">
                  <c:v>6.7364738653050288E-3</c:v>
                </c:pt>
                <c:pt idx="211">
                  <c:v>6.1694313961923614E-3</c:v>
                </c:pt>
                <c:pt idx="212">
                  <c:v>5.6393259850551448E-3</c:v>
                </c:pt>
                <c:pt idx="213">
                  <c:v>5.1453024134733216E-3</c:v>
                </c:pt>
                <c:pt idx="214">
                  <c:v>4.7203985000149737E-3</c:v>
                </c:pt>
                <c:pt idx="215">
                  <c:v>4.2926543394166917E-3</c:v>
                </c:pt>
                <c:pt idx="216">
                  <c:v>3.8974527921327262E-3</c:v>
                </c:pt>
                <c:pt idx="217">
                  <c:v>3.5333141053865958E-3</c:v>
                </c:pt>
                <c:pt idx="218">
                  <c:v>3.223400235027706E-3</c:v>
                </c:pt>
                <c:pt idx="219">
                  <c:v>2.9145318749967367E-3</c:v>
                </c:pt>
                <c:pt idx="220">
                  <c:v>2.6319873444421282E-3</c:v>
                </c:pt>
                <c:pt idx="221">
                  <c:v>2.3740894409182162E-3</c:v>
                </c:pt>
                <c:pt idx="222">
                  <c:v>2.156462931631901E-3</c:v>
                </c:pt>
                <c:pt idx="223">
                  <c:v>1.9571253348649189E-3</c:v>
                </c:pt>
                <c:pt idx="224">
                  <c:v>1.760355547452439E-3</c:v>
                </c:pt>
                <c:pt idx="225">
                  <c:v>1.5951232272883671E-3</c:v>
                </c:pt>
                <c:pt idx="226">
                  <c:v>1.4324996018680375E-3</c:v>
                </c:pt>
                <c:pt idx="227">
                  <c:v>1.2963135503364549E-3</c:v>
                </c:pt>
                <c:pt idx="228">
                  <c:v>1.1724155188218386E-3</c:v>
                </c:pt>
                <c:pt idx="229">
                  <c:v>1.0598121449762424E-3</c:v>
                </c:pt>
                <c:pt idx="230">
                  <c:v>9.4948990448978784E-4</c:v>
                </c:pt>
                <c:pt idx="231">
                  <c:v>8.5748932817536927E-4</c:v>
                </c:pt>
                <c:pt idx="232">
                  <c:v>7.7409802937748479E-4</c:v>
                </c:pt>
                <c:pt idx="233">
                  <c:v>6.9856484947281028E-4</c:v>
                </c:pt>
                <c:pt idx="234">
                  <c:v>6.2479968662574844E-4</c:v>
                </c:pt>
                <c:pt idx="235">
                  <c:v>5.6346603632589844E-4</c:v>
                </c:pt>
                <c:pt idx="236">
                  <c:v>5.0801493384930658E-4</c:v>
                </c:pt>
                <c:pt idx="237">
                  <c:v>4.5790711372688004E-4</c:v>
                </c:pt>
                <c:pt idx="238">
                  <c:v>4.0908104852528269E-4</c:v>
                </c:pt>
                <c:pt idx="239">
                  <c:v>3.7178588718652462E-4</c:v>
                </c:pt>
                <c:pt idx="240">
                  <c:v>3.3200138258631968E-4</c:v>
                </c:pt>
                <c:pt idx="241">
                  <c:v>2.9901339323768758E-4</c:v>
                </c:pt>
                <c:pt idx="242">
                  <c:v>2.6926130404373688E-4</c:v>
                </c:pt>
                <c:pt idx="243">
                  <c:v>2.4243522773843447E-4</c:v>
                </c:pt>
                <c:pt idx="244">
                  <c:v>2.1825357717296373E-4</c:v>
                </c:pt>
                <c:pt idx="245">
                  <c:v>1.9646073597809842E-4</c:v>
                </c:pt>
                <c:pt idx="246">
                  <c:v>1.7527918083306535E-4</c:v>
                </c:pt>
                <c:pt idx="247">
                  <c:v>1.5774359820431723E-4</c:v>
                </c:pt>
                <c:pt idx="248">
                  <c:v>1.419496442245281E-4</c:v>
                </c:pt>
                <c:pt idx="249">
                  <c:v>1.2885571368640502E-4</c:v>
                </c:pt>
                <c:pt idx="250">
                  <c:v>1.1593664043801241E-4</c:v>
                </c:pt>
                <c:pt idx="251">
                  <c:v>1.0430560347738496E-4</c:v>
                </c:pt>
                <c:pt idx="252">
                  <c:v>9.3835447580510495E-5</c:v>
                </c:pt>
                <c:pt idx="253">
                  <c:v>8.4411343405499677E-5</c:v>
                </c:pt>
                <c:pt idx="254">
                  <c:v>7.5929634339427026E-5</c:v>
                </c:pt>
                <c:pt idx="255">
                  <c:v>6.8296783425840502E-5</c:v>
                </c:pt>
                <c:pt idx="256">
                  <c:v>6.1428413190279485E-5</c:v>
                </c:pt>
                <c:pt idx="257">
                  <c:v>5.5248431389179001E-5</c:v>
                </c:pt>
                <c:pt idx="258">
                  <c:v>4.9688235984216512E-5</c:v>
                </c:pt>
                <c:pt idx="259">
                  <c:v>4.4685992966794302E-5</c:v>
                </c:pt>
                <c:pt idx="260">
                  <c:v>4.0543058945410024E-5</c:v>
                </c:pt>
                <c:pt idx="261">
                  <c:v>3.6459198802087373E-5</c:v>
                </c:pt>
                <c:pt idx="262">
                  <c:v>3.2785734864912966E-5</c:v>
                </c:pt>
                <c:pt idx="263">
                  <c:v>2.9481580535116799E-5</c:v>
                </c:pt>
                <c:pt idx="264">
                  <c:v>2.674553349683983E-5</c:v>
                </c:pt>
                <c:pt idx="265">
                  <c:v>2.4048958050227344E-5</c:v>
                </c:pt>
                <c:pt idx="266">
                  <c:v>2.162376694338875E-5</c:v>
                </c:pt>
                <c:pt idx="267">
                  <c:v>1.961576751885554E-5</c:v>
                </c:pt>
                <c:pt idx="268">
                  <c:v>1.7636929434918472E-5</c:v>
                </c:pt>
                <c:pt idx="269">
                  <c:v>1.5857411421862115E-5</c:v>
                </c:pt>
                <c:pt idx="270">
                  <c:v>1.438413914759905E-5</c:v>
                </c:pt>
                <c:pt idx="271">
                  <c:v>1.2932377970869107E-5</c:v>
                </c:pt>
                <c:pt idx="272">
                  <c:v>1.1730514464786471E-5</c:v>
                </c:pt>
                <c:pt idx="273">
                  <c:v>1.054625205112806E-5</c:v>
                </c:pt>
                <c:pt idx="274">
                  <c:v>9.5658830067261983E-6</c:v>
                </c:pt>
                <c:pt idx="275">
                  <c:v>8.5999096600661316E-6</c:v>
                </c:pt>
                <c:pt idx="276">
                  <c:v>7.8002772119735095E-6</c:v>
                </c:pt>
                <c:pt idx="277">
                  <c:v>7.0749168069830639E-6</c:v>
                </c:pt>
                <c:pt idx="278">
                  <c:v>6.4169398193102547E-6</c:v>
                </c:pt>
                <c:pt idx="279">
                  <c:v>5.8200951927939722E-6</c:v>
                </c:pt>
                <c:pt idx="280">
                  <c:v>5.2320621649421681E-6</c:v>
                </c:pt>
                <c:pt idx="281">
                  <c:v>4.7453262151384484E-6</c:v>
                </c:pt>
                <c:pt idx="282">
                  <c:v>4.303830726891171E-6</c:v>
                </c:pt>
                <c:pt idx="283">
                  <c:v>3.9033756106328531E-6</c:v>
                </c:pt>
                <c:pt idx="284">
                  <c:v>3.5401500895649571E-6</c:v>
                </c:pt>
                <c:pt idx="285">
                  <c:v>3.2106966981259747E-6</c:v>
                </c:pt>
                <c:pt idx="286">
                  <c:v>2.9378547641278491E-6</c:v>
                </c:pt>
                <c:pt idx="287">
                  <c:v>2.6644102345243811E-6</c:v>
                </c:pt>
                <c:pt idx="288">
                  <c:v>2.4163977145440008E-6</c:v>
                </c:pt>
                <c:pt idx="289">
                  <c:v>2.2110081043908928E-6</c:v>
                </c:pt>
                <c:pt idx="290">
                  <c:v>2.0051704929386014E-6</c:v>
                </c:pt>
                <c:pt idx="291">
                  <c:v>1.8347106289783864E-6</c:v>
                </c:pt>
                <c:pt idx="292">
                  <c:v>1.6638817971785175E-6</c:v>
                </c:pt>
                <c:pt idx="293">
                  <c:v>1.5224159789786462E-6</c:v>
                </c:pt>
                <c:pt idx="294">
                  <c:v>1.392969789544998E-6</c:v>
                </c:pt>
                <c:pt idx="295">
                  <c:v>1.2745228006951116E-6</c:v>
                </c:pt>
                <c:pt idx="296">
                  <c:v>1.155822999970262E-6</c:v>
                </c:pt>
                <c:pt idx="297">
                  <c:v>1.0669701037811996E-6</c:v>
                </c:pt>
                <c:pt idx="298">
                  <c:v>9.7622755974295101E-7</c:v>
                </c:pt>
                <c:pt idx="299">
                  <c:v>8.9319769074006472E-7</c:v>
                </c:pt>
                <c:pt idx="300">
                  <c:v>8.2452256057784979E-7</c:v>
                </c:pt>
                <c:pt idx="301">
                  <c:v>7.5438810263714143E-7</c:v>
                </c:pt>
                <c:pt idx="302">
                  <c:v>6.9637957375605116E-7</c:v>
                </c:pt>
                <c:pt idx="303">
                  <c:v>6.4282902187135056E-7</c:v>
                </c:pt>
                <c:pt idx="304">
                  <c:v>5.881413877019357E-7</c:v>
                </c:pt>
                <c:pt idx="305">
                  <c:v>5.4290969189534689E-7</c:v>
                </c:pt>
                <c:pt idx="306">
                  <c:v>5.0115466549891283E-7</c:v>
                </c:pt>
                <c:pt idx="307">
                  <c:v>4.6260925071204736E-7</c:v>
                </c:pt>
                <c:pt idx="308">
                  <c:v>4.30841394045428E-7</c:v>
                </c:pt>
                <c:pt idx="309">
                  <c:v>3.9770120068387495E-7</c:v>
                </c:pt>
                <c:pt idx="310">
                  <c:v>3.6710879854966609E-7</c:v>
                </c:pt>
                <c:pt idx="311">
                  <c:v>3.4189584547034006E-7</c:v>
                </c:pt>
                <c:pt idx="312">
                  <c:v>3.1841361353705561E-7</c:v>
                </c:pt>
                <c:pt idx="313">
                  <c:v>2.965433696325232E-7</c:v>
                </c:pt>
                <c:pt idx="314">
                  <c:v>2.7617452045990136E-7</c:v>
                </c:pt>
                <c:pt idx="315">
                  <c:v>2.5720405501237398E-7</c:v>
                </c:pt>
                <c:pt idx="316">
                  <c:v>2.3953602510538331E-7</c:v>
                </c:pt>
                <c:pt idx="317">
                  <c:v>2.2308106144429109E-7</c:v>
                </c:pt>
                <c:pt idx="318">
                  <c:v>2.0961248081896442E-7</c:v>
                </c:pt>
                <c:pt idx="319">
                  <c:v>1.9521215330837371E-7</c:v>
                </c:pt>
                <c:pt idx="320">
                  <c:v>1.8342537869806316E-7</c:v>
                </c:pt>
                <c:pt idx="321">
                  <c:v>1.7234994095385029E-7</c:v>
                </c:pt>
                <c:pt idx="322">
                  <c:v>1.6194293399623121E-7</c:v>
                </c:pt>
                <c:pt idx="323">
                  <c:v>1.5081608864485314E-7</c:v>
                </c:pt>
                <c:pt idx="324">
                  <c:v>1.4170877365294206E-7</c:v>
                </c:pt>
                <c:pt idx="325">
                  <c:v>1.3315116735579981E-7</c:v>
                </c:pt>
                <c:pt idx="326">
                  <c:v>1.2622840670041459E-7</c:v>
                </c:pt>
                <c:pt idx="327">
                  <c:v>1.1860522444470297E-7</c:v>
                </c:pt>
                <c:pt idx="328">
                  <c:v>1.1144221375560657E-7</c:v>
                </c:pt>
                <c:pt idx="329">
                  <c:v>1.0564765775250888E-7</c:v>
                </c:pt>
                <c:pt idx="330">
                  <c:v>1.0015426093513846E-7</c:v>
                </c:pt>
                <c:pt idx="331">
                  <c:v>9.4105104304695368E-8</c:v>
                </c:pt>
                <c:pt idx="332">
                  <c:v>8.9211632085068108E-8</c:v>
                </c:pt>
                <c:pt idx="333">
                  <c:v>8.4572509332997363E-8</c:v>
                </c:pt>
                <c:pt idx="334">
                  <c:v>8.0174522179556428E-8</c:v>
                </c:pt>
                <c:pt idx="335">
                  <c:v>7.6005142901345306E-8</c:v>
                </c:pt>
                <c:pt idx="336">
                  <c:v>7.2052494118620129E-8</c:v>
                </c:pt>
                <c:pt idx="337">
                  <c:v>6.8916036513579427E-8</c:v>
                </c:pt>
                <c:pt idx="338">
                  <c:v>6.533190379134487E-8</c:v>
                </c:pt>
                <c:pt idx="339">
                  <c:v>6.2487873317007903E-8</c:v>
                </c:pt>
                <c:pt idx="340">
                  <c:v>5.9237914502217484E-8</c:v>
                </c:pt>
                <c:pt idx="341">
                  <c:v>5.6659059186036626E-8</c:v>
                </c:pt>
                <c:pt idx="342">
                  <c:v>5.4192424627203918E-8</c:v>
                </c:pt>
                <c:pt idx="343">
                  <c:v>5.1833129694725752E-8</c:v>
                </c:pt>
                <c:pt idx="344">
                  <c:v>4.9576505539131546E-8</c:v>
                </c:pt>
                <c:pt idx="345">
                  <c:v>4.7418086273597421E-8</c:v>
                </c:pt>
                <c:pt idx="346">
                  <c:v>4.5353600076873172E-8</c:v>
                </c:pt>
                <c:pt idx="347">
                  <c:v>4.3378960909653949E-8</c:v>
                </c:pt>
                <c:pt idx="348">
                  <c:v>4.1861307243373558E-8</c:v>
                </c:pt>
                <c:pt idx="349">
                  <c:v>4.0038658084367733E-8</c:v>
                </c:pt>
                <c:pt idx="350">
                  <c:v>3.8637821921188601E-8</c:v>
                </c:pt>
                <c:pt idx="351">
                  <c:v>3.6955468998250734E-8</c:v>
                </c:pt>
                <c:pt idx="352">
                  <c:v>3.5662462427578665E-8</c:v>
                </c:pt>
                <c:pt idx="353">
                  <c:v>3.4414677900702742E-8</c:v>
                </c:pt>
                <c:pt idx="354">
                  <c:v>3.321053454212417E-8</c:v>
                </c:pt>
                <c:pt idx="355">
                  <c:v>3.2048506651664579E-8</c:v>
                </c:pt>
                <c:pt idx="356">
                  <c:v>3.0927121851075781E-8</c:v>
                </c:pt>
                <c:pt idx="357">
                  <c:v>2.9844959286160774E-8</c:v>
                </c:pt>
                <c:pt idx="358">
                  <c:v>2.8800647625608332E-8</c:v>
                </c:pt>
                <c:pt idx="359">
                  <c:v>2.779286356495587E-8</c:v>
                </c:pt>
                <c:pt idx="360">
                  <c:v>2.7060226848394617E-8</c:v>
                </c:pt>
                <c:pt idx="361">
                  <c:v>2.6113319971207143E-8</c:v>
                </c:pt>
                <c:pt idx="362">
                  <c:v>2.5424940209802932E-8</c:v>
                </c:pt>
                <c:pt idx="363">
                  <c:v>2.4754699975348373E-8</c:v>
                </c:pt>
                <c:pt idx="364">
                  <c:v>2.4102121586153482E-8</c:v>
                </c:pt>
                <c:pt idx="365">
                  <c:v>2.3258688569802964E-8</c:v>
                </c:pt>
                <c:pt idx="366">
                  <c:v>2.2645532934743824E-8</c:v>
                </c:pt>
                <c:pt idx="367">
                  <c:v>2.2048535383490089E-8</c:v>
                </c:pt>
                <c:pt idx="368">
                  <c:v>2.146727040301456E-8</c:v>
                </c:pt>
                <c:pt idx="369">
                  <c:v>2.0901323547120296E-8</c:v>
                </c:pt>
                <c:pt idx="370">
                  <c:v>2.0532335957967935E-8</c:v>
                </c:pt>
                <c:pt idx="371">
                  <c:v>1.999102778436886E-8</c:v>
                </c:pt>
                <c:pt idx="372">
                  <c:v>1.9463985135192407E-8</c:v>
                </c:pt>
                <c:pt idx="373">
                  <c:v>1.9120362729530708E-8</c:v>
                </c:pt>
                <c:pt idx="374">
                  <c:v>1.8616265835891649E-8</c:v>
                </c:pt>
                <c:pt idx="375">
                  <c:v>1.8287603724991743E-8</c:v>
                </c:pt>
                <c:pt idx="376">
                  <c:v>1.7805453941453876E-8</c:v>
                </c:pt>
                <c:pt idx="377">
                  <c:v>1.7491101118405995E-8</c:v>
                </c:pt>
                <c:pt idx="378">
                  <c:v>1.7029943334858994E-8</c:v>
                </c:pt>
                <c:pt idx="379">
                  <c:v>1.6729277040284936E-8</c:v>
                </c:pt>
                <c:pt idx="380">
                  <c:v>1.6433917082842598E-8</c:v>
                </c:pt>
                <c:pt idx="381">
                  <c:v>1.6143769865908668E-8</c:v>
                </c:pt>
                <c:pt idx="382">
                  <c:v>1.5858743421383341E-8</c:v>
                </c:pt>
                <c:pt idx="383">
                  <c:v>1.5578747444442951E-8</c:v>
                </c:pt>
                <c:pt idx="384">
                  <c:v>1.5303693159584403E-8</c:v>
                </c:pt>
                <c:pt idx="385">
                  <c:v>1.51679918186181E-8</c:v>
                </c:pt>
                <c:pt idx="386">
                  <c:v>1.4900187066561567E-8</c:v>
                </c:pt>
                <c:pt idx="387">
                  <c:v>1.4637108944625779E-8</c:v>
                </c:pt>
                <c:pt idx="388">
                  <c:v>1.4507316197680018E-8</c:v>
                </c:pt>
                <c:pt idx="389">
                  <c:v>1.4251172090159691E-8</c:v>
                </c:pt>
                <c:pt idx="390">
                  <c:v>1.4124800399331504E-8</c:v>
                </c:pt>
                <c:pt idx="391">
                  <c:v>1.3875407658602889E-8</c:v>
                </c:pt>
                <c:pt idx="392">
                  <c:v>1.3752366833560353E-8</c:v>
                </c:pt>
                <c:pt idx="393">
                  <c:v>1.3630416653104392E-8</c:v>
                </c:pt>
                <c:pt idx="394">
                  <c:v>1.3509547511041916E-8</c:v>
                </c:pt>
                <c:pt idx="395">
                  <c:v>1.3389749803238241E-8</c:v>
                </c:pt>
                <c:pt idx="396">
                  <c:v>1.3271014024114239E-8</c:v>
                </c:pt>
                <c:pt idx="397">
                  <c:v>1.3036690702080894E-8</c:v>
                </c:pt>
                <c:pt idx="398">
                  <c:v>1.2921084577519194E-8</c:v>
                </c:pt>
                <c:pt idx="399">
                  <c:v>1.2806503293249252E-8</c:v>
                </c:pt>
                <c:pt idx="400">
                  <c:v>1.2806503293249252E-8</c:v>
                </c:pt>
                <c:pt idx="401">
                  <c:v>1.2692937710747794E-8</c:v>
                </c:pt>
                <c:pt idx="402">
                  <c:v>1.2580378831680467E-8</c:v>
                </c:pt>
                <c:pt idx="403">
                  <c:v>1.246881774509646E-8</c:v>
                </c:pt>
                <c:pt idx="404">
                  <c:v>1.2358245611550457E-8</c:v>
                </c:pt>
                <c:pt idx="405">
                  <c:v>1.2248653664455531E-8</c:v>
                </c:pt>
                <c:pt idx="406">
                  <c:v>1.2248653664455531E-8</c:v>
                </c:pt>
                <c:pt idx="407">
                  <c:v>1.2140033267652699E-8</c:v>
                </c:pt>
                <c:pt idx="408">
                  <c:v>1.203237571353563E-8</c:v>
                </c:pt>
                <c:pt idx="409">
                  <c:v>1.1925672532478797E-8</c:v>
                </c:pt>
                <c:pt idx="410">
                  <c:v>1.1925672532478797E-8</c:v>
                </c:pt>
                <c:pt idx="411">
                  <c:v>1.1819915256267709E-8</c:v>
                </c:pt>
                <c:pt idx="412">
                  <c:v>1.1715095502718529E-8</c:v>
                </c:pt>
                <c:pt idx="413">
                  <c:v>1.1715095502718529E-8</c:v>
                </c:pt>
                <c:pt idx="414">
                  <c:v>1.161120498055856E-8</c:v>
                </c:pt>
                <c:pt idx="415">
                  <c:v>1.1508235386695731E-8</c:v>
                </c:pt>
                <c:pt idx="416">
                  <c:v>1.1508235386695731E-8</c:v>
                </c:pt>
                <c:pt idx="417">
                  <c:v>1.1406178699768686E-8</c:v>
                </c:pt>
                <c:pt idx="418">
                  <c:v>1.1406178699768686E-8</c:v>
                </c:pt>
                <c:pt idx="419">
                  <c:v>1.1406178699768686E-8</c:v>
                </c:pt>
                <c:pt idx="420">
                  <c:v>1.1305026690954775E-8</c:v>
                </c:pt>
                <c:pt idx="421">
                  <c:v>1.1305026690954775E-8</c:v>
                </c:pt>
                <c:pt idx="422">
                  <c:v>1.1204771397167722E-8</c:v>
                </c:pt>
                <c:pt idx="423">
                  <c:v>1.1204771397167722E-8</c:v>
                </c:pt>
                <c:pt idx="424">
                  <c:v>1.1204771397167722E-8</c:v>
                </c:pt>
                <c:pt idx="425">
                  <c:v>1.1105404874785049E-8</c:v>
                </c:pt>
                <c:pt idx="426">
                  <c:v>1.1105404874785049E-8</c:v>
                </c:pt>
                <c:pt idx="427">
                  <c:v>1.1006919225934453E-8</c:v>
                </c:pt>
                <c:pt idx="428">
                  <c:v>1.1006919225934453E-8</c:v>
                </c:pt>
                <c:pt idx="429">
                  <c:v>1.1006919225934453E-8</c:v>
                </c:pt>
                <c:pt idx="430">
                  <c:v>1.0909306718629716E-8</c:v>
                </c:pt>
                <c:pt idx="431">
                  <c:v>1.0909306718629716E-8</c:v>
                </c:pt>
                <c:pt idx="432">
                  <c:v>1.0909306718629716E-8</c:v>
                </c:pt>
                <c:pt idx="433">
                  <c:v>1.0812559493867975E-8</c:v>
                </c:pt>
                <c:pt idx="434">
                  <c:v>1.0812559493867975E-8</c:v>
                </c:pt>
                <c:pt idx="435">
                  <c:v>1.0812559493867975E-8</c:v>
                </c:pt>
                <c:pt idx="436">
                  <c:v>1.0716670006307626E-8</c:v>
                </c:pt>
                <c:pt idx="437">
                  <c:v>1.0716670006307626E-8</c:v>
                </c:pt>
                <c:pt idx="438">
                  <c:v>1.0716670006307626E-8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'Maha R80N ret(2)b'!$G$1</c:f>
              <c:strCache>
                <c:ptCount val="1"/>
                <c:pt idx="0">
                  <c:v>Wma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'Maha R80N ret(2)b'!$B$2:$B$460</c:f>
              <c:numCache>
                <c:formatCode>0.000</c:formatCode>
                <c:ptCount val="459"/>
                <c:pt idx="0">
                  <c:v>0.48919720398220667</c:v>
                </c:pt>
                <c:pt idx="1">
                  <c:v>0.48771446727388229</c:v>
                </c:pt>
                <c:pt idx="2">
                  <c:v>0.48612582080067773</c:v>
                </c:pt>
                <c:pt idx="3">
                  <c:v>0.48453717432747251</c:v>
                </c:pt>
                <c:pt idx="4">
                  <c:v>0.48294852785426795</c:v>
                </c:pt>
                <c:pt idx="5">
                  <c:v>0.48146579114594357</c:v>
                </c:pt>
                <c:pt idx="6">
                  <c:v>0.47966532514297794</c:v>
                </c:pt>
                <c:pt idx="7">
                  <c:v>0.47807667866977333</c:v>
                </c:pt>
                <c:pt idx="8">
                  <c:v>0.47638212243168793</c:v>
                </c:pt>
                <c:pt idx="9">
                  <c:v>0.47468756619360253</c:v>
                </c:pt>
                <c:pt idx="10">
                  <c:v>0.47299300995551768</c:v>
                </c:pt>
                <c:pt idx="11">
                  <c:v>0.47129845371743229</c:v>
                </c:pt>
                <c:pt idx="12">
                  <c:v>0.46970980724422767</c:v>
                </c:pt>
                <c:pt idx="13">
                  <c:v>0.46801525100614227</c:v>
                </c:pt>
                <c:pt idx="14">
                  <c:v>0.46632069476805749</c:v>
                </c:pt>
                <c:pt idx="15">
                  <c:v>0.46473204829485226</c:v>
                </c:pt>
                <c:pt idx="16">
                  <c:v>0.46303749205676747</c:v>
                </c:pt>
                <c:pt idx="17">
                  <c:v>0.46144884558356225</c:v>
                </c:pt>
                <c:pt idx="18">
                  <c:v>0.45975428934547746</c:v>
                </c:pt>
                <c:pt idx="19">
                  <c:v>0.45816564287227285</c:v>
                </c:pt>
                <c:pt idx="20">
                  <c:v>0.45647108663418745</c:v>
                </c:pt>
                <c:pt idx="21">
                  <c:v>0.45488244016098284</c:v>
                </c:pt>
                <c:pt idx="22">
                  <c:v>0.45318788392289744</c:v>
                </c:pt>
                <c:pt idx="23">
                  <c:v>0.45159923744969288</c:v>
                </c:pt>
                <c:pt idx="24">
                  <c:v>0.45001059097648766</c:v>
                </c:pt>
                <c:pt idx="25">
                  <c:v>0.44831603473840287</c:v>
                </c:pt>
                <c:pt idx="26">
                  <c:v>0.44672738826519764</c:v>
                </c:pt>
                <c:pt idx="27">
                  <c:v>0.44513874179199309</c:v>
                </c:pt>
                <c:pt idx="28">
                  <c:v>0.44355009531878786</c:v>
                </c:pt>
                <c:pt idx="29">
                  <c:v>0.4419614488455833</c:v>
                </c:pt>
                <c:pt idx="30">
                  <c:v>0.44037280237237869</c:v>
                </c:pt>
                <c:pt idx="31">
                  <c:v>0.43878415589917352</c:v>
                </c:pt>
                <c:pt idx="32">
                  <c:v>0.43719550942596891</c:v>
                </c:pt>
                <c:pt idx="33">
                  <c:v>0.43560686295276374</c:v>
                </c:pt>
                <c:pt idx="34">
                  <c:v>0.43401821647955913</c:v>
                </c:pt>
                <c:pt idx="35">
                  <c:v>0.43242957000635457</c:v>
                </c:pt>
                <c:pt idx="36">
                  <c:v>0.43084092353314934</c:v>
                </c:pt>
                <c:pt idx="37">
                  <c:v>0.42925227705994479</c:v>
                </c:pt>
                <c:pt idx="38">
                  <c:v>0.42766363058673956</c:v>
                </c:pt>
                <c:pt idx="39">
                  <c:v>0.42618089387841523</c:v>
                </c:pt>
                <c:pt idx="40">
                  <c:v>0.42459224740521062</c:v>
                </c:pt>
                <c:pt idx="41">
                  <c:v>0.42300360093200545</c:v>
                </c:pt>
                <c:pt idx="42">
                  <c:v>0.42152086422368107</c:v>
                </c:pt>
                <c:pt idx="43">
                  <c:v>0.41993221775047651</c:v>
                </c:pt>
                <c:pt idx="44">
                  <c:v>0.41834357127727129</c:v>
                </c:pt>
                <c:pt idx="45">
                  <c:v>0.41675492480406673</c:v>
                </c:pt>
                <c:pt idx="46">
                  <c:v>0.41516627833086212</c:v>
                </c:pt>
                <c:pt idx="47">
                  <c:v>0.41368354162253718</c:v>
                </c:pt>
                <c:pt idx="48">
                  <c:v>0.41209489514933256</c:v>
                </c:pt>
                <c:pt idx="49">
                  <c:v>0.410506248676128</c:v>
                </c:pt>
                <c:pt idx="50">
                  <c:v>0.40891760220292278</c:v>
                </c:pt>
                <c:pt idx="51">
                  <c:v>0.40743486549459845</c:v>
                </c:pt>
                <c:pt idx="52">
                  <c:v>0.40584621902139323</c:v>
                </c:pt>
                <c:pt idx="53">
                  <c:v>0.40425757254818867</c:v>
                </c:pt>
                <c:pt idx="54">
                  <c:v>0.40277483583986429</c:v>
                </c:pt>
                <c:pt idx="55">
                  <c:v>0.40118618936665912</c:v>
                </c:pt>
                <c:pt idx="56">
                  <c:v>0.3995975428934545</c:v>
                </c:pt>
                <c:pt idx="57">
                  <c:v>0.39811480618513012</c:v>
                </c:pt>
                <c:pt idx="58">
                  <c:v>0.39652615971192495</c:v>
                </c:pt>
                <c:pt idx="59">
                  <c:v>0.39504342300360057</c:v>
                </c:pt>
                <c:pt idx="60">
                  <c:v>0.39345477653039601</c:v>
                </c:pt>
                <c:pt idx="61">
                  <c:v>0.39197203982207163</c:v>
                </c:pt>
                <c:pt idx="62">
                  <c:v>0.39048930311374669</c:v>
                </c:pt>
                <c:pt idx="63">
                  <c:v>0.38890065664054208</c:v>
                </c:pt>
                <c:pt idx="64">
                  <c:v>0.38741791993221775</c:v>
                </c:pt>
                <c:pt idx="65">
                  <c:v>0.38582927345901252</c:v>
                </c:pt>
                <c:pt idx="66">
                  <c:v>0.38434653675068819</c:v>
                </c:pt>
                <c:pt idx="67">
                  <c:v>0.38286380004236381</c:v>
                </c:pt>
                <c:pt idx="68">
                  <c:v>0.38127515356915864</c:v>
                </c:pt>
                <c:pt idx="69">
                  <c:v>0.37979241686083426</c:v>
                </c:pt>
                <c:pt idx="70">
                  <c:v>0.37830968015250988</c:v>
                </c:pt>
                <c:pt idx="71">
                  <c:v>0.37672103367930471</c:v>
                </c:pt>
                <c:pt idx="72">
                  <c:v>0.37523829697098032</c:v>
                </c:pt>
                <c:pt idx="73">
                  <c:v>0.37375556026265599</c:v>
                </c:pt>
                <c:pt idx="74">
                  <c:v>0.37216691378945138</c:v>
                </c:pt>
                <c:pt idx="75">
                  <c:v>0.37068417708112644</c:v>
                </c:pt>
                <c:pt idx="76">
                  <c:v>0.36920144037280206</c:v>
                </c:pt>
                <c:pt idx="77">
                  <c:v>0.36771870366447768</c:v>
                </c:pt>
                <c:pt idx="78">
                  <c:v>0.36623596695615335</c:v>
                </c:pt>
                <c:pt idx="79">
                  <c:v>0.36475323024782835</c:v>
                </c:pt>
                <c:pt idx="80">
                  <c:v>0.36316458377462379</c:v>
                </c:pt>
                <c:pt idx="81">
                  <c:v>0.36178775683117964</c:v>
                </c:pt>
                <c:pt idx="82">
                  <c:v>0.36019911035797503</c:v>
                </c:pt>
                <c:pt idx="83">
                  <c:v>0.35871637364965009</c:v>
                </c:pt>
                <c:pt idx="84">
                  <c:v>0.35723363694132571</c:v>
                </c:pt>
                <c:pt idx="85">
                  <c:v>0.35575090023300138</c:v>
                </c:pt>
                <c:pt idx="86">
                  <c:v>0.35437407328955722</c:v>
                </c:pt>
                <c:pt idx="87">
                  <c:v>0.35278542681635205</c:v>
                </c:pt>
                <c:pt idx="88">
                  <c:v>0.35130269010802767</c:v>
                </c:pt>
                <c:pt idx="89">
                  <c:v>0.34981995339970329</c:v>
                </c:pt>
                <c:pt idx="90">
                  <c:v>0.34844312645625919</c:v>
                </c:pt>
                <c:pt idx="91">
                  <c:v>0.34696038974793481</c:v>
                </c:pt>
                <c:pt idx="92">
                  <c:v>0.34547765303960987</c:v>
                </c:pt>
                <c:pt idx="93">
                  <c:v>0.34399491633128548</c:v>
                </c:pt>
                <c:pt idx="94">
                  <c:v>0.3425121796229611</c:v>
                </c:pt>
                <c:pt idx="95">
                  <c:v>0.34102944291463677</c:v>
                </c:pt>
                <c:pt idx="96">
                  <c:v>0.33954670620631178</c:v>
                </c:pt>
                <c:pt idx="97">
                  <c:v>0.33806396949798745</c:v>
                </c:pt>
                <c:pt idx="98">
                  <c:v>0.33668714255454329</c:v>
                </c:pt>
                <c:pt idx="99">
                  <c:v>0.33520440584621891</c:v>
                </c:pt>
                <c:pt idx="100">
                  <c:v>0.33382757890277481</c:v>
                </c:pt>
                <c:pt idx="101">
                  <c:v>0.33234484219444982</c:v>
                </c:pt>
                <c:pt idx="102">
                  <c:v>0.33086210548612544</c:v>
                </c:pt>
                <c:pt idx="103">
                  <c:v>0.32948527854268134</c:v>
                </c:pt>
                <c:pt idx="104">
                  <c:v>0.32800254183435695</c:v>
                </c:pt>
                <c:pt idx="105">
                  <c:v>0.32651980512603257</c:v>
                </c:pt>
                <c:pt idx="106">
                  <c:v>0.32514297818258847</c:v>
                </c:pt>
                <c:pt idx="107">
                  <c:v>0.32366024147426348</c:v>
                </c:pt>
                <c:pt idx="108">
                  <c:v>0.32228341453081938</c:v>
                </c:pt>
                <c:pt idx="109">
                  <c:v>0.320800677822495</c:v>
                </c:pt>
                <c:pt idx="110">
                  <c:v>0.31931794111417061</c:v>
                </c:pt>
                <c:pt idx="111">
                  <c:v>0.31794111417072651</c:v>
                </c:pt>
                <c:pt idx="112">
                  <c:v>0.31656428722728236</c:v>
                </c:pt>
                <c:pt idx="113">
                  <c:v>0.31508155051895737</c:v>
                </c:pt>
                <c:pt idx="114">
                  <c:v>0.31370472357551327</c:v>
                </c:pt>
                <c:pt idx="115">
                  <c:v>0.31222198686718888</c:v>
                </c:pt>
                <c:pt idx="116">
                  <c:v>0.31084515992374473</c:v>
                </c:pt>
                <c:pt idx="117">
                  <c:v>0.30946833298030063</c:v>
                </c:pt>
                <c:pt idx="118">
                  <c:v>0.30798559627197625</c:v>
                </c:pt>
                <c:pt idx="119">
                  <c:v>0.30650285956365131</c:v>
                </c:pt>
                <c:pt idx="120">
                  <c:v>0.30512603262020715</c:v>
                </c:pt>
                <c:pt idx="121">
                  <c:v>0.303749205676763</c:v>
                </c:pt>
                <c:pt idx="122">
                  <c:v>0.3023723787333189</c:v>
                </c:pt>
                <c:pt idx="123">
                  <c:v>0.30099555178987475</c:v>
                </c:pt>
                <c:pt idx="124">
                  <c:v>0.29951281508155037</c:v>
                </c:pt>
                <c:pt idx="125">
                  <c:v>0.29824189790298644</c:v>
                </c:pt>
                <c:pt idx="126">
                  <c:v>0.29686507095954234</c:v>
                </c:pt>
                <c:pt idx="127">
                  <c:v>0.29548824401609819</c:v>
                </c:pt>
                <c:pt idx="128">
                  <c:v>0.29400550730777381</c:v>
                </c:pt>
                <c:pt idx="129">
                  <c:v>0.2926286803643291</c:v>
                </c:pt>
                <c:pt idx="130">
                  <c:v>0.29135776318576578</c:v>
                </c:pt>
                <c:pt idx="131">
                  <c:v>0.28998093624232102</c:v>
                </c:pt>
                <c:pt idx="132">
                  <c:v>0.28860410929887692</c:v>
                </c:pt>
                <c:pt idx="133">
                  <c:v>0.28722728235543277</c:v>
                </c:pt>
                <c:pt idx="134">
                  <c:v>0.28585045541198861</c:v>
                </c:pt>
                <c:pt idx="135">
                  <c:v>0.28447362846854451</c:v>
                </c:pt>
                <c:pt idx="136">
                  <c:v>0.28320271128998059</c:v>
                </c:pt>
                <c:pt idx="137">
                  <c:v>0.28182588434653644</c:v>
                </c:pt>
                <c:pt idx="138">
                  <c:v>0.28044905740309228</c:v>
                </c:pt>
                <c:pt idx="139">
                  <c:v>0.27907223045964819</c:v>
                </c:pt>
                <c:pt idx="140">
                  <c:v>0.27769540351620403</c:v>
                </c:pt>
                <c:pt idx="141">
                  <c:v>0.27631857657275988</c:v>
                </c:pt>
                <c:pt idx="142">
                  <c:v>0.27494174962931578</c:v>
                </c:pt>
                <c:pt idx="143">
                  <c:v>0.27356492268587163</c:v>
                </c:pt>
                <c:pt idx="144">
                  <c:v>0.27218809574242747</c:v>
                </c:pt>
                <c:pt idx="145">
                  <c:v>0.27081126879898276</c:v>
                </c:pt>
                <c:pt idx="146">
                  <c:v>0.26943444185553861</c:v>
                </c:pt>
                <c:pt idx="147">
                  <c:v>0.26816352467697468</c:v>
                </c:pt>
                <c:pt idx="148">
                  <c:v>0.26678669773353053</c:v>
                </c:pt>
                <c:pt idx="149">
                  <c:v>0.26540987079008643</c:v>
                </c:pt>
                <c:pt idx="150">
                  <c:v>0.26403304384664228</c:v>
                </c:pt>
                <c:pt idx="151">
                  <c:v>0.26265621690319813</c:v>
                </c:pt>
                <c:pt idx="152">
                  <c:v>0.26127938995975403</c:v>
                </c:pt>
                <c:pt idx="153">
                  <c:v>0.2600084727811901</c:v>
                </c:pt>
                <c:pt idx="154">
                  <c:v>0.25863164583774595</c:v>
                </c:pt>
                <c:pt idx="155">
                  <c:v>0.2572548188943018</c:v>
                </c:pt>
                <c:pt idx="156">
                  <c:v>0.2558779919508577</c:v>
                </c:pt>
                <c:pt idx="157">
                  <c:v>0.25450116500741354</c:v>
                </c:pt>
                <c:pt idx="158">
                  <c:v>0.25312433806396939</c:v>
                </c:pt>
                <c:pt idx="159">
                  <c:v>0.25174751112052529</c:v>
                </c:pt>
                <c:pt idx="160">
                  <c:v>0.25037068417708114</c:v>
                </c:pt>
                <c:pt idx="161">
                  <c:v>0.24909976699851721</c:v>
                </c:pt>
                <c:pt idx="162">
                  <c:v>0.24772294005507309</c:v>
                </c:pt>
                <c:pt idx="163">
                  <c:v>0.24634611311162893</c:v>
                </c:pt>
                <c:pt idx="164">
                  <c:v>0.2449692861681842</c:v>
                </c:pt>
                <c:pt idx="165">
                  <c:v>0.24359245922474007</c:v>
                </c:pt>
                <c:pt idx="166">
                  <c:v>0.24221563228129592</c:v>
                </c:pt>
                <c:pt idx="167">
                  <c:v>0.24083880533785179</c:v>
                </c:pt>
                <c:pt idx="168">
                  <c:v>0.23946197839440767</c:v>
                </c:pt>
                <c:pt idx="169">
                  <c:v>0.23808515145096351</c:v>
                </c:pt>
                <c:pt idx="170">
                  <c:v>0.23670832450751939</c:v>
                </c:pt>
                <c:pt idx="171">
                  <c:v>0.23533149756407523</c:v>
                </c:pt>
                <c:pt idx="172">
                  <c:v>0.23395467062063111</c:v>
                </c:pt>
                <c:pt idx="173">
                  <c:v>0.23257784367718698</c:v>
                </c:pt>
                <c:pt idx="174">
                  <c:v>0.23120101673374283</c:v>
                </c:pt>
                <c:pt idx="175">
                  <c:v>0.22971828002541786</c:v>
                </c:pt>
                <c:pt idx="176">
                  <c:v>0.22844736284685396</c:v>
                </c:pt>
                <c:pt idx="177">
                  <c:v>0.22696462613852958</c:v>
                </c:pt>
                <c:pt idx="178">
                  <c:v>0.22569370895996568</c:v>
                </c:pt>
                <c:pt idx="179">
                  <c:v>0.22421097225164133</c:v>
                </c:pt>
                <c:pt idx="180">
                  <c:v>0.22283414530819717</c:v>
                </c:pt>
                <c:pt idx="181">
                  <c:v>0.22145731836475305</c:v>
                </c:pt>
                <c:pt idx="182">
                  <c:v>0.22008049142130889</c:v>
                </c:pt>
                <c:pt idx="183">
                  <c:v>0.21870366447786477</c:v>
                </c:pt>
                <c:pt idx="184">
                  <c:v>0.21732683753442061</c:v>
                </c:pt>
                <c:pt idx="185">
                  <c:v>0.21595001059097649</c:v>
                </c:pt>
                <c:pt idx="186">
                  <c:v>0.21457318364753236</c:v>
                </c:pt>
                <c:pt idx="187">
                  <c:v>0.21319635670408763</c:v>
                </c:pt>
                <c:pt idx="188">
                  <c:v>0.21181952976064347</c:v>
                </c:pt>
                <c:pt idx="189">
                  <c:v>0.21044270281719935</c:v>
                </c:pt>
                <c:pt idx="190">
                  <c:v>0.20906587587375519</c:v>
                </c:pt>
                <c:pt idx="191">
                  <c:v>0.20768904893031107</c:v>
                </c:pt>
                <c:pt idx="192">
                  <c:v>0.20631222198686694</c:v>
                </c:pt>
                <c:pt idx="193">
                  <c:v>0.20493539504342279</c:v>
                </c:pt>
                <c:pt idx="194">
                  <c:v>0.20355856809997866</c:v>
                </c:pt>
                <c:pt idx="195">
                  <c:v>0.20218174115653451</c:v>
                </c:pt>
                <c:pt idx="196">
                  <c:v>0.20069900444821015</c:v>
                </c:pt>
                <c:pt idx="197">
                  <c:v>0.19942808726964623</c:v>
                </c:pt>
                <c:pt idx="198">
                  <c:v>0.1980512603262021</c:v>
                </c:pt>
                <c:pt idx="199">
                  <c:v>0.19667443338275736</c:v>
                </c:pt>
                <c:pt idx="200">
                  <c:v>0.19529760643931324</c:v>
                </c:pt>
                <c:pt idx="201">
                  <c:v>0.19392077949586908</c:v>
                </c:pt>
                <c:pt idx="202">
                  <c:v>0.19254395255242496</c:v>
                </c:pt>
                <c:pt idx="203">
                  <c:v>0.1911671256089808</c:v>
                </c:pt>
                <c:pt idx="204">
                  <c:v>0.18979029866553668</c:v>
                </c:pt>
                <c:pt idx="205">
                  <c:v>0.18841347172209255</c:v>
                </c:pt>
                <c:pt idx="206">
                  <c:v>0.18714255454352863</c:v>
                </c:pt>
                <c:pt idx="207">
                  <c:v>0.1857657276000845</c:v>
                </c:pt>
                <c:pt idx="208">
                  <c:v>0.18438890065664035</c:v>
                </c:pt>
                <c:pt idx="209">
                  <c:v>0.18311798347807645</c:v>
                </c:pt>
                <c:pt idx="210">
                  <c:v>0.1817411565346323</c:v>
                </c:pt>
                <c:pt idx="211">
                  <c:v>0.18036432959118817</c:v>
                </c:pt>
                <c:pt idx="212">
                  <c:v>0.17898750264774402</c:v>
                </c:pt>
                <c:pt idx="213">
                  <c:v>0.17761067570429989</c:v>
                </c:pt>
                <c:pt idx="214">
                  <c:v>0.17633975852573597</c:v>
                </c:pt>
                <c:pt idx="215">
                  <c:v>0.17496293158229184</c:v>
                </c:pt>
                <c:pt idx="216">
                  <c:v>0.17358610463884772</c:v>
                </c:pt>
                <c:pt idx="217">
                  <c:v>0.17220927769540356</c:v>
                </c:pt>
                <c:pt idx="218">
                  <c:v>0.17093836051683967</c:v>
                </c:pt>
                <c:pt idx="219">
                  <c:v>0.16956153357339551</c:v>
                </c:pt>
                <c:pt idx="220">
                  <c:v>0.16818470662995078</c:v>
                </c:pt>
                <c:pt idx="221">
                  <c:v>0.16680787968650665</c:v>
                </c:pt>
                <c:pt idx="222">
                  <c:v>0.16553696250794273</c:v>
                </c:pt>
                <c:pt idx="223">
                  <c:v>0.16426604532937941</c:v>
                </c:pt>
                <c:pt idx="224">
                  <c:v>0.16288921838593468</c:v>
                </c:pt>
                <c:pt idx="225">
                  <c:v>0.16161830120737136</c:v>
                </c:pt>
                <c:pt idx="226">
                  <c:v>0.16024147426392663</c:v>
                </c:pt>
                <c:pt idx="227">
                  <c:v>0.15897055708536331</c:v>
                </c:pt>
                <c:pt idx="228">
                  <c:v>0.15769963990679942</c:v>
                </c:pt>
                <c:pt idx="229">
                  <c:v>0.15642872272823549</c:v>
                </c:pt>
                <c:pt idx="230">
                  <c:v>0.15505189578479137</c:v>
                </c:pt>
                <c:pt idx="231">
                  <c:v>0.15378097860622744</c:v>
                </c:pt>
                <c:pt idx="232">
                  <c:v>0.15251006142766355</c:v>
                </c:pt>
                <c:pt idx="233">
                  <c:v>0.15123914424909962</c:v>
                </c:pt>
                <c:pt idx="234">
                  <c:v>0.1498623173056555</c:v>
                </c:pt>
                <c:pt idx="235">
                  <c:v>0.14859140012709157</c:v>
                </c:pt>
                <c:pt idx="236">
                  <c:v>0.14732048294852768</c:v>
                </c:pt>
                <c:pt idx="237">
                  <c:v>0.14604956576996375</c:v>
                </c:pt>
                <c:pt idx="238">
                  <c:v>0.14467273882651963</c:v>
                </c:pt>
                <c:pt idx="239">
                  <c:v>0.14350773141283593</c:v>
                </c:pt>
                <c:pt idx="240">
                  <c:v>0.14213090446939181</c:v>
                </c:pt>
                <c:pt idx="241">
                  <c:v>0.14085998729082788</c:v>
                </c:pt>
                <c:pt idx="242">
                  <c:v>0.13958907011226396</c:v>
                </c:pt>
                <c:pt idx="243">
                  <c:v>0.13831815293370006</c:v>
                </c:pt>
                <c:pt idx="244">
                  <c:v>0.13704723575513614</c:v>
                </c:pt>
                <c:pt idx="245">
                  <c:v>0.13577631857657224</c:v>
                </c:pt>
                <c:pt idx="246">
                  <c:v>0.13439949163312809</c:v>
                </c:pt>
                <c:pt idx="247">
                  <c:v>0.13312857445456419</c:v>
                </c:pt>
                <c:pt idx="248">
                  <c:v>0.13185765727600088</c:v>
                </c:pt>
                <c:pt idx="249">
                  <c:v>0.13069264986231718</c:v>
                </c:pt>
                <c:pt idx="250">
                  <c:v>0.12942173268375329</c:v>
                </c:pt>
                <c:pt idx="251">
                  <c:v>0.12815081550518936</c:v>
                </c:pt>
                <c:pt idx="252">
                  <c:v>0.12687989832662544</c:v>
                </c:pt>
                <c:pt idx="253">
                  <c:v>0.12560898114806154</c:v>
                </c:pt>
                <c:pt idx="254">
                  <c:v>0.12433806396949763</c:v>
                </c:pt>
                <c:pt idx="255">
                  <c:v>0.12306714679093372</c:v>
                </c:pt>
                <c:pt idx="256">
                  <c:v>0.12179622961236981</c:v>
                </c:pt>
                <c:pt idx="257">
                  <c:v>0.12052531243380589</c:v>
                </c:pt>
                <c:pt idx="258">
                  <c:v>0.11925439525524259</c:v>
                </c:pt>
                <c:pt idx="259">
                  <c:v>0.11798347807667868</c:v>
                </c:pt>
                <c:pt idx="260">
                  <c:v>0.11681847066299499</c:v>
                </c:pt>
                <c:pt idx="261">
                  <c:v>0.11554755348443108</c:v>
                </c:pt>
                <c:pt idx="262">
                  <c:v>0.11427663630586717</c:v>
                </c:pt>
                <c:pt idx="263">
                  <c:v>0.11300571912730326</c:v>
                </c:pt>
                <c:pt idx="264">
                  <c:v>0.11184071171361956</c:v>
                </c:pt>
                <c:pt idx="265">
                  <c:v>0.11056979453505565</c:v>
                </c:pt>
                <c:pt idx="266">
                  <c:v>0.10929887735649174</c:v>
                </c:pt>
                <c:pt idx="267">
                  <c:v>0.10813386994280866</c:v>
                </c:pt>
                <c:pt idx="268">
                  <c:v>0.10686295276424475</c:v>
                </c:pt>
                <c:pt idx="269">
                  <c:v>0.10559203558568084</c:v>
                </c:pt>
                <c:pt idx="270">
                  <c:v>0.10442702817199714</c:v>
                </c:pt>
                <c:pt idx="271">
                  <c:v>0.10315611099343323</c:v>
                </c:pt>
                <c:pt idx="272">
                  <c:v>0.10199110357974955</c:v>
                </c:pt>
                <c:pt idx="273">
                  <c:v>0.10072018640118624</c:v>
                </c:pt>
                <c:pt idx="274">
                  <c:v>9.955517898750256E-2</c:v>
                </c:pt>
                <c:pt idx="275">
                  <c:v>9.828426180893865E-2</c:v>
                </c:pt>
                <c:pt idx="276">
                  <c:v>9.7119254395254956E-2</c:v>
                </c:pt>
                <c:pt idx="277" formatCode="General">
                  <c:v>9.5954246981571276E-2</c:v>
                </c:pt>
                <c:pt idx="278" formatCode="General">
                  <c:v>9.4789239567888192E-2</c:v>
                </c:pt>
                <c:pt idx="279" formatCode="General">
                  <c:v>9.3624232154204498E-2</c:v>
                </c:pt>
                <c:pt idx="280" formatCode="General">
                  <c:v>9.2353314975640588E-2</c:v>
                </c:pt>
                <c:pt idx="281" formatCode="General">
                  <c:v>9.1188307561956908E-2</c:v>
                </c:pt>
                <c:pt idx="282" formatCode="General">
                  <c:v>9.0023300148273214E-2</c:v>
                </c:pt>
                <c:pt idx="283" formatCode="General">
                  <c:v>8.885829273459013E-2</c:v>
                </c:pt>
                <c:pt idx="284" formatCode="General">
                  <c:v>8.769328532090645E-2</c:v>
                </c:pt>
                <c:pt idx="285" formatCode="General">
                  <c:v>8.6528277907222756E-2</c:v>
                </c:pt>
                <c:pt idx="286" formatCode="General">
                  <c:v>8.5469180258419306E-2</c:v>
                </c:pt>
                <c:pt idx="287" formatCode="General">
                  <c:v>8.4304172844736222E-2</c:v>
                </c:pt>
                <c:pt idx="288" formatCode="General">
                  <c:v>8.3139165431052528E-2</c:v>
                </c:pt>
                <c:pt idx="289" formatCode="General">
                  <c:v>8.2080067782249064E-2</c:v>
                </c:pt>
                <c:pt idx="290" formatCode="General">
                  <c:v>8.091506036856598E-2</c:v>
                </c:pt>
                <c:pt idx="291" formatCode="General">
                  <c:v>7.985596271976253E-2</c:v>
                </c:pt>
                <c:pt idx="292" formatCode="General">
                  <c:v>7.8690955306078836E-2</c:v>
                </c:pt>
                <c:pt idx="293" formatCode="General">
                  <c:v>7.7631857657275982E-2</c:v>
                </c:pt>
                <c:pt idx="294" formatCode="General">
                  <c:v>7.6572760008472518E-2</c:v>
                </c:pt>
                <c:pt idx="295" formatCode="General">
                  <c:v>7.5513662359669054E-2</c:v>
                </c:pt>
                <c:pt idx="296" formatCode="General">
                  <c:v>7.434865494598597E-2</c:v>
                </c:pt>
                <c:pt idx="297" formatCode="General">
                  <c:v>7.3395467062062736E-2</c:v>
                </c:pt>
                <c:pt idx="298" formatCode="General">
                  <c:v>7.2336369413259882E-2</c:v>
                </c:pt>
                <c:pt idx="299" formatCode="General">
                  <c:v>7.1277271764456418E-2</c:v>
                </c:pt>
                <c:pt idx="300" formatCode="General">
                  <c:v>7.0324083880533794E-2</c:v>
                </c:pt>
                <c:pt idx="301" formatCode="General">
                  <c:v>6.926498623173033E-2</c:v>
                </c:pt>
                <c:pt idx="302" formatCode="General">
                  <c:v>6.8311798347807692E-2</c:v>
                </c:pt>
                <c:pt idx="303" formatCode="General">
                  <c:v>6.7358610463884458E-2</c:v>
                </c:pt>
                <c:pt idx="304" formatCode="General">
                  <c:v>6.6299512815081604E-2</c:v>
                </c:pt>
                <c:pt idx="305" formatCode="General">
                  <c:v>6.534632493115837E-2</c:v>
                </c:pt>
                <c:pt idx="306" formatCode="General">
                  <c:v>6.4393137047235732E-2</c:v>
                </c:pt>
                <c:pt idx="307" formatCode="General">
                  <c:v>6.3439949163312498E-2</c:v>
                </c:pt>
                <c:pt idx="308" formatCode="General">
                  <c:v>6.259267104427009E-2</c:v>
                </c:pt>
                <c:pt idx="309" formatCode="General">
                  <c:v>6.1639483160346856E-2</c:v>
                </c:pt>
                <c:pt idx="310" formatCode="General">
                  <c:v>6.0686295276424225E-2</c:v>
                </c:pt>
                <c:pt idx="311" formatCode="General">
                  <c:v>5.9839017157381817E-2</c:v>
                </c:pt>
                <c:pt idx="312" formatCode="General">
                  <c:v>5.8991739038338813E-2</c:v>
                </c:pt>
                <c:pt idx="313" formatCode="General">
                  <c:v>5.8144460919296405E-2</c:v>
                </c:pt>
                <c:pt idx="314" formatCode="General">
                  <c:v>5.7297182800253997E-2</c:v>
                </c:pt>
                <c:pt idx="315" formatCode="General">
                  <c:v>5.6449904681211589E-2</c:v>
                </c:pt>
                <c:pt idx="316" formatCode="General">
                  <c:v>5.5602626562168578E-2</c:v>
                </c:pt>
                <c:pt idx="317" formatCode="General">
                  <c:v>5.475534844312617E-2</c:v>
                </c:pt>
                <c:pt idx="318" formatCode="General">
                  <c:v>5.4013980088963992E-2</c:v>
                </c:pt>
                <c:pt idx="319" formatCode="General">
                  <c:v>5.3166701969921584E-2</c:v>
                </c:pt>
                <c:pt idx="320" formatCode="General">
                  <c:v>5.2425333615759399E-2</c:v>
                </c:pt>
                <c:pt idx="321" formatCode="General">
                  <c:v>5.1683965261596618E-2</c:v>
                </c:pt>
                <c:pt idx="322" formatCode="General">
                  <c:v>5.094259690743444E-2</c:v>
                </c:pt>
                <c:pt idx="323" formatCode="General">
                  <c:v>5.0095318788392032E-2</c:v>
                </c:pt>
                <c:pt idx="324" formatCode="General">
                  <c:v>4.9353950434229847E-2</c:v>
                </c:pt>
                <c:pt idx="325" formatCode="General">
                  <c:v>4.8612582080067669E-2</c:v>
                </c:pt>
                <c:pt idx="326" formatCode="General">
                  <c:v>4.7977123490785714E-2</c:v>
                </c:pt>
                <c:pt idx="327" formatCode="General">
                  <c:v>4.7235755136623529E-2</c:v>
                </c:pt>
                <c:pt idx="328" formatCode="General">
                  <c:v>4.6494386782461351E-2</c:v>
                </c:pt>
                <c:pt idx="329" formatCode="General">
                  <c:v>4.5858928193179389E-2</c:v>
                </c:pt>
                <c:pt idx="330" formatCode="General">
                  <c:v>4.5223469603897434E-2</c:v>
                </c:pt>
                <c:pt idx="331" formatCode="General">
                  <c:v>4.4482101249735256E-2</c:v>
                </c:pt>
                <c:pt idx="332" formatCode="General">
                  <c:v>4.3846642660453301E-2</c:v>
                </c:pt>
                <c:pt idx="333" formatCode="General">
                  <c:v>4.3211184071171346E-2</c:v>
                </c:pt>
                <c:pt idx="334" formatCode="General">
                  <c:v>4.2575725481889384E-2</c:v>
                </c:pt>
                <c:pt idx="335" formatCode="General">
                  <c:v>4.1940266892607429E-2</c:v>
                </c:pt>
                <c:pt idx="336" formatCode="General">
                  <c:v>4.1304808303325474E-2</c:v>
                </c:pt>
                <c:pt idx="337" formatCode="General">
                  <c:v>4.0775259478923742E-2</c:v>
                </c:pt>
                <c:pt idx="338" formatCode="General">
                  <c:v>4.0139800889641787E-2</c:v>
                </c:pt>
                <c:pt idx="339" formatCode="General">
                  <c:v>3.9610252065240062E-2</c:v>
                </c:pt>
                <c:pt idx="340" formatCode="General">
                  <c:v>3.89747934759581E-2</c:v>
                </c:pt>
                <c:pt idx="341" formatCode="General">
                  <c:v>3.8445244651556375E-2</c:v>
                </c:pt>
                <c:pt idx="342" formatCode="General">
                  <c:v>3.7915695827155246E-2</c:v>
                </c:pt>
                <c:pt idx="343" formatCode="General">
                  <c:v>3.7386147002753514E-2</c:v>
                </c:pt>
                <c:pt idx="344" formatCode="General">
                  <c:v>3.6856598178351782E-2</c:v>
                </c:pt>
                <c:pt idx="345" formatCode="General">
                  <c:v>3.6327049353950057E-2</c:v>
                </c:pt>
                <c:pt idx="346" formatCode="General">
                  <c:v>3.5797500529548325E-2</c:v>
                </c:pt>
                <c:pt idx="347" formatCode="General">
                  <c:v>3.5267951705147196E-2</c:v>
                </c:pt>
                <c:pt idx="348" formatCode="General">
                  <c:v>3.4844312645625694E-2</c:v>
                </c:pt>
                <c:pt idx="349" formatCode="General">
                  <c:v>3.4314763821223962E-2</c:v>
                </c:pt>
                <c:pt idx="350" formatCode="General">
                  <c:v>3.3891124761703056E-2</c:v>
                </c:pt>
                <c:pt idx="351" formatCode="General">
                  <c:v>3.3361575937301331E-2</c:v>
                </c:pt>
                <c:pt idx="352" formatCode="General">
                  <c:v>3.2937936877779822E-2</c:v>
                </c:pt>
                <c:pt idx="353" formatCode="General">
                  <c:v>3.251429781825832E-2</c:v>
                </c:pt>
                <c:pt idx="354" formatCode="General">
                  <c:v>3.2090658758737414E-2</c:v>
                </c:pt>
                <c:pt idx="355" formatCode="General">
                  <c:v>3.1667019699215912E-2</c:v>
                </c:pt>
                <c:pt idx="356" formatCode="General">
                  <c:v>3.124338063969501E-2</c:v>
                </c:pt>
                <c:pt idx="357" formatCode="General">
                  <c:v>3.0819741580173504E-2</c:v>
                </c:pt>
                <c:pt idx="358" formatCode="General">
                  <c:v>3.0396102520652002E-2</c:v>
                </c:pt>
                <c:pt idx="359" formatCode="General">
                  <c:v>2.9972463461131096E-2</c:v>
                </c:pt>
                <c:pt idx="360" formatCode="General">
                  <c:v>2.9654734166489817E-2</c:v>
                </c:pt>
                <c:pt idx="361" formatCode="General">
                  <c:v>2.9231095106968915E-2</c:v>
                </c:pt>
                <c:pt idx="362" formatCode="General">
                  <c:v>2.8913365812327636E-2</c:v>
                </c:pt>
                <c:pt idx="363" formatCode="General">
                  <c:v>2.859563651768696E-2</c:v>
                </c:pt>
                <c:pt idx="364" formatCode="General">
                  <c:v>2.8277907223045681E-2</c:v>
                </c:pt>
                <c:pt idx="365" formatCode="General">
                  <c:v>2.7854268163524178E-2</c:v>
                </c:pt>
                <c:pt idx="366" formatCode="General">
                  <c:v>2.7536538868883499E-2</c:v>
                </c:pt>
                <c:pt idx="367" formatCode="General">
                  <c:v>2.721880957424222E-2</c:v>
                </c:pt>
                <c:pt idx="368" formatCode="General">
                  <c:v>2.6901080279601544E-2</c:v>
                </c:pt>
                <c:pt idx="369" formatCode="General">
                  <c:v>2.6583350984960868E-2</c:v>
                </c:pt>
                <c:pt idx="370" formatCode="General">
                  <c:v>2.6371531455199815E-2</c:v>
                </c:pt>
                <c:pt idx="371" formatCode="General">
                  <c:v>2.6053802160559136E-2</c:v>
                </c:pt>
                <c:pt idx="372" formatCode="General">
                  <c:v>2.5736072865917857E-2</c:v>
                </c:pt>
                <c:pt idx="373" formatCode="General">
                  <c:v>2.5524253336157408E-2</c:v>
                </c:pt>
                <c:pt idx="374" formatCode="General">
                  <c:v>2.5206524041516128E-2</c:v>
                </c:pt>
                <c:pt idx="375" formatCode="General">
                  <c:v>2.4994704511755676E-2</c:v>
                </c:pt>
                <c:pt idx="376" formatCode="General">
                  <c:v>2.4676975217115E-2</c:v>
                </c:pt>
                <c:pt idx="377" formatCode="General">
                  <c:v>2.4465155687353947E-2</c:v>
                </c:pt>
                <c:pt idx="378" formatCode="General">
                  <c:v>2.4147426392713268E-2</c:v>
                </c:pt>
                <c:pt idx="379" formatCode="General">
                  <c:v>2.3935606862952818E-2</c:v>
                </c:pt>
                <c:pt idx="380" formatCode="General">
                  <c:v>2.3723787333191765E-2</c:v>
                </c:pt>
                <c:pt idx="381" formatCode="General">
                  <c:v>2.3511967803431313E-2</c:v>
                </c:pt>
                <c:pt idx="382" formatCode="General">
                  <c:v>2.3300148273670863E-2</c:v>
                </c:pt>
                <c:pt idx="383" formatCode="General">
                  <c:v>2.308832874390981E-2</c:v>
                </c:pt>
                <c:pt idx="384" formatCode="General">
                  <c:v>2.2876509214149358E-2</c:v>
                </c:pt>
                <c:pt idx="385" formatCode="General">
                  <c:v>2.2770599449269131E-2</c:v>
                </c:pt>
                <c:pt idx="386" formatCode="General">
                  <c:v>2.2558779919508078E-2</c:v>
                </c:pt>
                <c:pt idx="387" formatCode="General">
                  <c:v>2.2346960389747629E-2</c:v>
                </c:pt>
                <c:pt idx="388" formatCode="General">
                  <c:v>2.2241050624867403E-2</c:v>
                </c:pt>
                <c:pt idx="389" formatCode="General">
                  <c:v>2.202923109510695E-2</c:v>
                </c:pt>
                <c:pt idx="390" formatCode="General">
                  <c:v>2.1923321330226123E-2</c:v>
                </c:pt>
                <c:pt idx="391" formatCode="General">
                  <c:v>2.1711501800465671E-2</c:v>
                </c:pt>
                <c:pt idx="392" formatCode="General">
                  <c:v>2.1605592035585444E-2</c:v>
                </c:pt>
                <c:pt idx="393" formatCode="General">
                  <c:v>2.1499682270705221E-2</c:v>
                </c:pt>
                <c:pt idx="394" formatCode="General">
                  <c:v>2.1393772505824995E-2</c:v>
                </c:pt>
                <c:pt idx="395" formatCode="General">
                  <c:v>2.1287862740944768E-2</c:v>
                </c:pt>
                <c:pt idx="396" formatCode="General">
                  <c:v>2.1181952976063942E-2</c:v>
                </c:pt>
                <c:pt idx="397" formatCode="General">
                  <c:v>2.0970133446303489E-2</c:v>
                </c:pt>
                <c:pt idx="398" formatCode="General">
                  <c:v>2.0864223681423263E-2</c:v>
                </c:pt>
                <c:pt idx="399" formatCode="General">
                  <c:v>2.075831391654304E-2</c:v>
                </c:pt>
                <c:pt idx="400" formatCode="General">
                  <c:v>2.075831391654304E-2</c:v>
                </c:pt>
                <c:pt idx="401" formatCode="General">
                  <c:v>2.0652404151662813E-2</c:v>
                </c:pt>
                <c:pt idx="402" formatCode="General">
                  <c:v>2.0546494386781987E-2</c:v>
                </c:pt>
                <c:pt idx="403" formatCode="General">
                  <c:v>2.044058462190176E-2</c:v>
                </c:pt>
                <c:pt idx="404" formatCode="General">
                  <c:v>2.0334674857021534E-2</c:v>
                </c:pt>
                <c:pt idx="405" formatCode="General">
                  <c:v>2.0228765092141308E-2</c:v>
                </c:pt>
                <c:pt idx="406" formatCode="General">
                  <c:v>2.0228765092141308E-2</c:v>
                </c:pt>
                <c:pt idx="407" formatCode="General">
                  <c:v>2.0122855327261081E-2</c:v>
                </c:pt>
                <c:pt idx="408" formatCode="General">
                  <c:v>2.0016945562380858E-2</c:v>
                </c:pt>
                <c:pt idx="409" formatCode="General">
                  <c:v>1.9911035797500028E-2</c:v>
                </c:pt>
                <c:pt idx="410" formatCode="General">
                  <c:v>1.9911035797500028E-2</c:v>
                </c:pt>
                <c:pt idx="411" formatCode="General">
                  <c:v>1.9805126032619805E-2</c:v>
                </c:pt>
                <c:pt idx="412" formatCode="General">
                  <c:v>1.9699216267739579E-2</c:v>
                </c:pt>
                <c:pt idx="413" formatCode="General">
                  <c:v>1.9699216267739579E-2</c:v>
                </c:pt>
                <c:pt idx="414" formatCode="General">
                  <c:v>1.9593306502859353E-2</c:v>
                </c:pt>
                <c:pt idx="415" formatCode="General">
                  <c:v>1.9487396737979126E-2</c:v>
                </c:pt>
                <c:pt idx="416" formatCode="General">
                  <c:v>1.9487396737979126E-2</c:v>
                </c:pt>
                <c:pt idx="417" formatCode="General">
                  <c:v>1.93814869730989E-2</c:v>
                </c:pt>
                <c:pt idx="418" formatCode="General">
                  <c:v>1.93814869730989E-2</c:v>
                </c:pt>
                <c:pt idx="419" formatCode="General">
                  <c:v>1.93814869730989E-2</c:v>
                </c:pt>
                <c:pt idx="420" formatCode="General">
                  <c:v>1.9275577208218073E-2</c:v>
                </c:pt>
                <c:pt idx="421" formatCode="General">
                  <c:v>1.9275577208218073E-2</c:v>
                </c:pt>
                <c:pt idx="422" formatCode="General">
                  <c:v>1.9169667443337847E-2</c:v>
                </c:pt>
                <c:pt idx="423" formatCode="General">
                  <c:v>1.9169667443337847E-2</c:v>
                </c:pt>
                <c:pt idx="424" formatCode="General">
                  <c:v>1.9169667443337847E-2</c:v>
                </c:pt>
                <c:pt idx="425" formatCode="General">
                  <c:v>1.9063757678457624E-2</c:v>
                </c:pt>
                <c:pt idx="426" formatCode="General">
                  <c:v>1.9063757678457624E-2</c:v>
                </c:pt>
                <c:pt idx="427" formatCode="General">
                  <c:v>1.8957847913577398E-2</c:v>
                </c:pt>
                <c:pt idx="428" formatCode="General">
                  <c:v>1.8957847913577398E-2</c:v>
                </c:pt>
                <c:pt idx="429" formatCode="General">
                  <c:v>1.8957847913577398E-2</c:v>
                </c:pt>
                <c:pt idx="430" formatCode="General">
                  <c:v>1.8851938148697171E-2</c:v>
                </c:pt>
                <c:pt idx="431" formatCode="General">
                  <c:v>1.8851938148697171E-2</c:v>
                </c:pt>
                <c:pt idx="432" formatCode="General">
                  <c:v>1.8851938148697171E-2</c:v>
                </c:pt>
                <c:pt idx="433" formatCode="General">
                  <c:v>1.8746028383816945E-2</c:v>
                </c:pt>
                <c:pt idx="434" formatCode="General">
                  <c:v>1.8746028383816945E-2</c:v>
                </c:pt>
                <c:pt idx="435" formatCode="General">
                  <c:v>1.8746028383816945E-2</c:v>
                </c:pt>
                <c:pt idx="436" formatCode="General">
                  <c:v>1.8640118618936719E-2</c:v>
                </c:pt>
                <c:pt idx="437" formatCode="General">
                  <c:v>1.8640118618936719E-2</c:v>
                </c:pt>
                <c:pt idx="438" formatCode="General">
                  <c:v>1.8640118618936719E-2</c:v>
                </c:pt>
              </c:numCache>
            </c:numRef>
          </c:xVal>
          <c:yVal>
            <c:numRef>
              <c:f>'Maha R80N ret(2)b'!$G$2:$G$460</c:f>
              <c:numCache>
                <c:formatCode>0.000</c:formatCode>
                <c:ptCount val="459"/>
                <c:pt idx="0" formatCode="0.0000">
                  <c:v>0.11268904425248699</c:v>
                </c:pt>
                <c:pt idx="1">
                  <c:v>0.11258381726192247</c:v>
                </c:pt>
                <c:pt idx="2">
                  <c:v>0.11246224453834661</c:v>
                </c:pt>
                <c:pt idx="3">
                  <c:v>0.11233088179709096</c:v>
                </c:pt>
                <c:pt idx="4">
                  <c:v>0.1121890209458471</c:v>
                </c:pt>
                <c:pt idx="5">
                  <c:v>0.11204648822719604</c:v>
                </c:pt>
                <c:pt idx="6">
                  <c:v>0.11185932617657296</c:v>
                </c:pt>
                <c:pt idx="7">
                  <c:v>0.11168045666479527</c:v>
                </c:pt>
                <c:pt idx="8">
                  <c:v>0.11147446799481346</c:v>
                </c:pt>
                <c:pt idx="9">
                  <c:v>0.1112517294187802</c:v>
                </c:pt>
                <c:pt idx="10">
                  <c:v>0.11101111186770324</c:v>
                </c:pt>
                <c:pt idx="11">
                  <c:v>0.1107514484047486</c:v>
                </c:pt>
                <c:pt idx="12">
                  <c:v>0.11048964981350066</c:v>
                </c:pt>
                <c:pt idx="13">
                  <c:v>0.11018964690312999</c:v>
                </c:pt>
                <c:pt idx="14">
                  <c:v>0.10986700434610433</c:v>
                </c:pt>
                <c:pt idx="15">
                  <c:v>0.10954284842096351</c:v>
                </c:pt>
                <c:pt idx="16">
                  <c:v>0.10917276474229301</c:v>
                </c:pt>
                <c:pt idx="17">
                  <c:v>0.10880192553922521</c:v>
                </c:pt>
                <c:pt idx="18">
                  <c:v>0.10837971759827085</c:v>
                </c:pt>
                <c:pt idx="19">
                  <c:v>0.10795787193485068</c:v>
                </c:pt>
                <c:pt idx="20">
                  <c:v>0.10747904456088316</c:v>
                </c:pt>
                <c:pt idx="21">
                  <c:v>0.10700213025824658</c:v>
                </c:pt>
                <c:pt idx="22">
                  <c:v>0.1064625613173467</c:v>
                </c:pt>
                <c:pt idx="23">
                  <c:v>0.10592695698337298</c:v>
                </c:pt>
                <c:pt idx="24">
                  <c:v>0.10536183255348239</c:v>
                </c:pt>
                <c:pt idx="25">
                  <c:v>0.10472579931954065</c:v>
                </c:pt>
                <c:pt idx="26">
                  <c:v>0.10409780981436539</c:v>
                </c:pt>
                <c:pt idx="27">
                  <c:v>0.10343870677992095</c:v>
                </c:pt>
                <c:pt idx="28">
                  <c:v>0.1027481816604251</c:v>
                </c:pt>
                <c:pt idx="29">
                  <c:v>0.10202603946178593</c:v>
                </c:pt>
                <c:pt idx="30">
                  <c:v>0.10127220238289951</c:v>
                </c:pt>
                <c:pt idx="31">
                  <c:v>0.10048671185941319</c:v>
                </c:pt>
                <c:pt idx="32">
                  <c:v>9.9669728961781084E-2</c:v>
                </c:pt>
                <c:pt idx="33">
                  <c:v>9.8821533138950535E-2</c:v>
                </c:pt>
                <c:pt idx="34">
                  <c:v>9.7942519349055984E-2</c:v>
                </c:pt>
                <c:pt idx="35">
                  <c:v>9.7033193666467205E-2</c:v>
                </c:pt>
                <c:pt idx="36">
                  <c:v>9.609416749809041E-2</c:v>
                </c:pt>
                <c:pt idx="37">
                  <c:v>9.5126150578839316E-2</c:v>
                </c:pt>
                <c:pt idx="38">
                  <c:v>9.4129942945126388E-2</c:v>
                </c:pt>
                <c:pt idx="39">
                  <c:v>9.3175491417201162E-2</c:v>
                </c:pt>
                <c:pt idx="40">
                  <c:v>9.2127345019726747E-2</c:v>
                </c:pt>
                <c:pt idx="41">
                  <c:v>9.1053789420116465E-2</c:v>
                </c:pt>
                <c:pt idx="42">
                  <c:v>9.0029818431458727E-2</c:v>
                </c:pt>
                <c:pt idx="43">
                  <c:v>8.8910197034705957E-2</c:v>
                </c:pt>
                <c:pt idx="44">
                  <c:v>8.7768405297673102E-2</c:v>
                </c:pt>
                <c:pt idx="45">
                  <c:v>8.6605608777504728E-2</c:v>
                </c:pt>
                <c:pt idx="46">
                  <c:v>8.5422989717674355E-2</c:v>
                </c:pt>
                <c:pt idx="47">
                  <c:v>8.4302378228048855E-2</c:v>
                </c:pt>
                <c:pt idx="48">
                  <c:v>8.3084814285130509E-2</c:v>
                </c:pt>
                <c:pt idx="49">
                  <c:v>8.1850920353582129E-2</c:v>
                </c:pt>
                <c:pt idx="50">
                  <c:v>8.0601874823896538E-2</c:v>
                </c:pt>
                <c:pt idx="51">
                  <c:v>7.9423455718517361E-2</c:v>
                </c:pt>
                <c:pt idx="52">
                  <c:v>7.814840039126443E-2</c:v>
                </c:pt>
                <c:pt idx="53">
                  <c:v>7.6861551329889838E-2</c:v>
                </c:pt>
                <c:pt idx="54">
                  <c:v>7.5650823149473856E-2</c:v>
                </c:pt>
                <c:pt idx="55">
                  <c:v>7.4344271764382214E-2</c:v>
                </c:pt>
                <c:pt idx="56">
                  <c:v>7.3029082120597458E-2</c:v>
                </c:pt>
                <c:pt idx="57">
                  <c:v>7.1794681202242749E-2</c:v>
                </c:pt>
                <c:pt idx="58">
                  <c:v>7.0465668471984239E-2</c:v>
                </c:pt>
                <c:pt idx="59">
                  <c:v>6.9220083217620049E-2</c:v>
                </c:pt>
                <c:pt idx="60">
                  <c:v>6.7880879704601271E-2</c:v>
                </c:pt>
                <c:pt idx="61">
                  <c:v>6.662741463478751E-2</c:v>
                </c:pt>
                <c:pt idx="62">
                  <c:v>6.5371280864451098E-2</c:v>
                </c:pt>
                <c:pt idx="63">
                  <c:v>6.4023276714888416E-2</c:v>
                </c:pt>
                <c:pt idx="64">
                  <c:v>6.2763881467548327E-2</c:v>
                </c:pt>
                <c:pt idx="65">
                  <c:v>6.1413983887898434E-2</c:v>
                </c:pt>
                <c:pt idx="66">
                  <c:v>6.0154290683694919E-2</c:v>
                </c:pt>
                <c:pt idx="67">
                  <c:v>5.889548804060387E-2</c:v>
                </c:pt>
                <c:pt idx="68">
                  <c:v>5.7548513470013204E-2</c:v>
                </c:pt>
                <c:pt idx="69">
                  <c:v>5.6293662780633857E-2</c:v>
                </c:pt>
                <c:pt idx="70">
                  <c:v>5.5041730055862534E-2</c:v>
                </c:pt>
                <c:pt idx="71">
                  <c:v>5.3704357587501403E-2</c:v>
                </c:pt>
                <c:pt idx="72">
                  <c:v>5.2460559822282905E-2</c:v>
                </c:pt>
                <c:pt idx="73">
                  <c:v>5.1221704231851503E-2</c:v>
                </c:pt>
                <c:pt idx="74">
                  <c:v>4.9900602240437929E-2</c:v>
                </c:pt>
                <c:pt idx="75">
                  <c:v>4.8674117306955055E-2</c:v>
                </c:pt>
                <c:pt idx="76">
                  <c:v>4.7454651790978047E-2</c:v>
                </c:pt>
                <c:pt idx="77">
                  <c:v>4.6242901858813523E-2</c:v>
                </c:pt>
                <c:pt idx="78">
                  <c:v>4.5039575868859774E-2</c:v>
                </c:pt>
                <c:pt idx="79">
                  <c:v>4.3845395498701714E-2</c:v>
                </c:pt>
                <c:pt idx="80">
                  <c:v>4.2576901684092186E-2</c:v>
                </c:pt>
                <c:pt idx="81">
                  <c:v>4.1487429766142107E-2</c:v>
                </c:pt>
                <c:pt idx="82">
                  <c:v>4.0242597880100039E-2</c:v>
                </c:pt>
                <c:pt idx="83">
                  <c:v>3.9093406300763966E-2</c:v>
                </c:pt>
                <c:pt idx="84">
                  <c:v>3.7957243664536594E-2</c:v>
                </c:pt>
                <c:pt idx="85">
                  <c:v>3.6834917524815748E-2</c:v>
                </c:pt>
                <c:pt idx="86">
                  <c:v>3.5805861882046687E-2</c:v>
                </c:pt>
                <c:pt idx="87">
                  <c:v>3.4635055551233002E-2</c:v>
                </c:pt>
                <c:pt idx="88">
                  <c:v>3.3559177030565372E-2</c:v>
                </c:pt>
                <c:pt idx="89">
                  <c:v>3.2500442368139038E-2</c:v>
                </c:pt>
                <c:pt idx="90">
                  <c:v>3.1533406160095548E-2</c:v>
                </c:pt>
                <c:pt idx="91">
                  <c:v>3.0510064512278546E-2</c:v>
                </c:pt>
                <c:pt idx="92">
                  <c:v>2.9506259254620276E-2</c:v>
                </c:pt>
                <c:pt idx="93">
                  <c:v>2.8522772546441876E-2</c:v>
                </c:pt>
                <c:pt idx="94">
                  <c:v>2.7560357160673322E-2</c:v>
                </c:pt>
                <c:pt idx="95">
                  <c:v>2.6619728665537624E-2</c:v>
                </c:pt>
                <c:pt idx="96">
                  <c:v>2.5701557337111169E-2</c:v>
                </c:pt>
                <c:pt idx="97">
                  <c:v>2.4806460002235877E-2</c:v>
                </c:pt>
                <c:pt idx="98">
                  <c:v>2.3996445337164524E-2</c:v>
                </c:pt>
                <c:pt idx="99">
                  <c:v>2.3147355986223403E-2</c:v>
                </c:pt>
                <c:pt idx="100">
                  <c:v>2.238084523415804E-2</c:v>
                </c:pt>
                <c:pt idx="101">
                  <c:v>2.1579305990109373E-2</c:v>
                </c:pt>
                <c:pt idx="102">
                  <c:v>2.0802833633464336E-2</c:v>
                </c:pt>
                <c:pt idx="103">
                  <c:v>2.0104413596806155E-2</c:v>
                </c:pt>
                <c:pt idx="104">
                  <c:v>1.9376667424088816E-2</c:v>
                </c:pt>
                <c:pt idx="105">
                  <c:v>1.8674207624171168E-2</c:v>
                </c:pt>
                <c:pt idx="106">
                  <c:v>1.8044473317393096E-2</c:v>
                </c:pt>
                <c:pt idx="107">
                  <c:v>1.7390400263701249E-2</c:v>
                </c:pt>
                <c:pt idx="108">
                  <c:v>1.6805191629908629E-2</c:v>
                </c:pt>
                <c:pt idx="109">
                  <c:v>1.6198481195625662E-2</c:v>
                </c:pt>
                <c:pt idx="110">
                  <c:v>1.5615737281392914E-2</c:v>
                </c:pt>
                <c:pt idx="111">
                  <c:v>1.5095645352660027E-2</c:v>
                </c:pt>
                <c:pt idx="112">
                  <c:v>1.4595347685284726E-2</c:v>
                </c:pt>
                <c:pt idx="113">
                  <c:v>1.407814750350752E-2</c:v>
                </c:pt>
                <c:pt idx="114">
                  <c:v>1.3617379299313559E-2</c:v>
                </c:pt>
                <c:pt idx="115">
                  <c:v>1.3141514015031684E-2</c:v>
                </c:pt>
                <c:pt idx="116">
                  <c:v>1.2717927621358309E-2</c:v>
                </c:pt>
                <c:pt idx="117">
                  <c:v>1.2311353693071712E-2</c:v>
                </c:pt>
                <c:pt idx="118">
                  <c:v>1.1891848808683908E-2</c:v>
                </c:pt>
                <c:pt idx="119">
                  <c:v>1.1490635794003824E-2</c:v>
                </c:pt>
                <c:pt idx="120">
                  <c:v>1.1133803523188136E-2</c:v>
                </c:pt>
                <c:pt idx="121">
                  <c:v>1.0791498524131783E-2</c:v>
                </c:pt>
                <c:pt idx="122">
                  <c:v>1.0463129660283312E-2</c:v>
                </c:pt>
                <c:pt idx="123">
                  <c:v>1.0148115207797369E-2</c:v>
                </c:pt>
                <c:pt idx="124">
                  <c:v>9.8231503224563282E-3</c:v>
                </c:pt>
                <c:pt idx="125">
                  <c:v>9.5558838599945038E-3</c:v>
                </c:pt>
                <c:pt idx="126">
                  <c:v>9.2775703755886667E-3</c:v>
                </c:pt>
                <c:pt idx="127">
                  <c:v>9.0104210094813404E-3</c:v>
                </c:pt>
                <c:pt idx="128">
                  <c:v>8.7346268572440176E-3</c:v>
                </c:pt>
                <c:pt idx="129">
                  <c:v>8.489068297455906E-3</c:v>
                </c:pt>
                <c:pt idx="130">
                  <c:v>8.2709883228873626E-3</c:v>
                </c:pt>
                <c:pt idx="131">
                  <c:v>8.0436192592654408E-3</c:v>
                </c:pt>
                <c:pt idx="132">
                  <c:v>7.8250700690469382E-3</c:v>
                </c:pt>
                <c:pt idx="133">
                  <c:v>7.6149284161990995E-3</c:v>
                </c:pt>
                <c:pt idx="134">
                  <c:v>7.4128005056497762E-3</c:v>
                </c:pt>
                <c:pt idx="135">
                  <c:v>7.2183107077734079E-3</c:v>
                </c:pt>
                <c:pt idx="136">
                  <c:v>7.0452512287772009E-3</c:v>
                </c:pt>
                <c:pt idx="137">
                  <c:v>6.8644589849398974E-3</c:v>
                </c:pt>
                <c:pt idx="138">
                  <c:v>6.6903064261743389E-3</c:v>
                </c:pt>
                <c:pt idx="139">
                  <c:v>6.5224842286887366E-3</c:v>
                </c:pt>
                <c:pt idx="140">
                  <c:v>6.3606984995553811E-3</c:v>
                </c:pt>
                <c:pt idx="141">
                  <c:v>6.2046701374997362E-3</c:v>
                </c:pt>
                <c:pt idx="142">
                  <c:v>6.0541341887358907E-3</c:v>
                </c:pt>
                <c:pt idx="143">
                  <c:v>5.908839204704662E-3</c:v>
                </c:pt>
                <c:pt idx="144">
                  <c:v>5.7685466072757915E-3</c:v>
                </c:pt>
                <c:pt idx="145">
                  <c:v>5.6330300658532714E-3</c:v>
                </c:pt>
                <c:pt idx="146">
                  <c:v>5.50207488986032E-3</c:v>
                </c:pt>
                <c:pt idx="147">
                  <c:v>5.3850654507458171E-3</c:v>
                </c:pt>
                <c:pt idx="148">
                  <c:v>5.2623188436657781E-3</c:v>
                </c:pt>
                <c:pt idx="149">
                  <c:v>5.1435673307143118E-3</c:v>
                </c:pt>
                <c:pt idx="150">
                  <c:v>5.0286363874754783E-3</c:v>
                </c:pt>
                <c:pt idx="151">
                  <c:v>4.9173604314389427E-3</c:v>
                </c:pt>
                <c:pt idx="152">
                  <c:v>4.8095823400926344E-3</c:v>
                </c:pt>
                <c:pt idx="153">
                  <c:v>4.7130703948074087E-3</c:v>
                </c:pt>
                <c:pt idx="154">
                  <c:v>4.6116063865060397E-3</c:v>
                </c:pt>
                <c:pt idx="155">
                  <c:v>4.5132252514479831E-3</c:v>
                </c:pt>
                <c:pt idx="156">
                  <c:v>4.4177988335651203E-3</c:v>
                </c:pt>
                <c:pt idx="157">
                  <c:v>4.325205389945519E-3</c:v>
                </c:pt>
                <c:pt idx="158">
                  <c:v>4.2353292374227094E-3</c:v>
                </c:pt>
                <c:pt idx="159">
                  <c:v>4.1480604185288594E-3</c:v>
                </c:pt>
                <c:pt idx="160">
                  <c:v>4.0632943859868625E-3</c:v>
                </c:pt>
                <c:pt idx="161">
                  <c:v>3.9871841513162698E-3</c:v>
                </c:pt>
                <c:pt idx="162">
                  <c:v>3.9069558754277756E-3</c:v>
                </c:pt>
                <c:pt idx="163">
                  <c:v>3.8289530801167773E-3</c:v>
                </c:pt>
                <c:pt idx="164">
                  <c:v>3.7530897216221937E-3</c:v>
                </c:pt>
                <c:pt idx="165">
                  <c:v>3.6792838551796617E-3</c:v>
                </c:pt>
                <c:pt idx="166">
                  <c:v>3.6074574122513595E-3</c:v>
                </c:pt>
                <c:pt idx="167">
                  <c:v>3.5375359906666126E-3</c:v>
                </c:pt>
                <c:pt idx="168">
                  <c:v>3.4694486569462127E-3</c:v>
                </c:pt>
                <c:pt idx="169">
                  <c:v>3.4031277601146367E-3</c:v>
                </c:pt>
                <c:pt idx="170">
                  <c:v>3.3385087563355259E-3</c:v>
                </c:pt>
                <c:pt idx="171">
                  <c:v>3.2755300437380258E-3</c:v>
                </c:pt>
                <c:pt idx="172">
                  <c:v>3.2141328068328104E-3</c:v>
                </c:pt>
                <c:pt idx="173">
                  <c:v>3.1542608699484179E-3</c:v>
                </c:pt>
                <c:pt idx="174">
                  <c:v>3.0958605591488025E-3</c:v>
                </c:pt>
                <c:pt idx="175">
                  <c:v>3.0345549051473478E-3</c:v>
                </c:pt>
                <c:pt idx="176">
                  <c:v>2.9832718555668977E-3</c:v>
                </c:pt>
                <c:pt idx="177">
                  <c:v>2.924865323534892E-3</c:v>
                </c:pt>
                <c:pt idx="178">
                  <c:v>2.8759825788137669E-3</c:v>
                </c:pt>
                <c:pt idx="179">
                  <c:v>2.8202819861640124E-3</c:v>
                </c:pt>
                <c:pt idx="180">
                  <c:v>2.7697991839252117E-3</c:v>
                </c:pt>
                <c:pt idx="181">
                  <c:v>2.7204693359623167E-3</c:v>
                </c:pt>
                <c:pt idx="182">
                  <c:v>2.6722547970136901E-3</c:v>
                </c:pt>
                <c:pt idx="183">
                  <c:v>2.6251194813460138E-3</c:v>
                </c:pt>
                <c:pt idx="184">
                  <c:v>2.5790287861826439E-3</c:v>
                </c:pt>
                <c:pt idx="185">
                  <c:v>2.5339495193812261E-3</c:v>
                </c:pt>
                <c:pt idx="186">
                  <c:v>2.4898498311046666E-3</c:v>
                </c:pt>
                <c:pt idx="187">
                  <c:v>2.4466991492452309E-3</c:v>
                </c:pt>
                <c:pt idx="188">
                  <c:v>2.4044681183772454E-3</c:v>
                </c:pt>
                <c:pt idx="189">
                  <c:v>2.3631285420270265E-3</c:v>
                </c:pt>
                <c:pt idx="190">
                  <c:v>2.3226533280630152E-3</c:v>
                </c:pt>
                <c:pt idx="191">
                  <c:v>2.2830164370207101E-3</c:v>
                </c:pt>
                <c:pt idx="192">
                  <c:v>2.2441928331888295E-3</c:v>
                </c:pt>
                <c:pt idx="193">
                  <c:v>2.2061584382943172E-3</c:v>
                </c:pt>
                <c:pt idx="194">
                  <c:v>2.1688900876336292E-3</c:v>
                </c:pt>
                <c:pt idx="195">
                  <c:v>2.1323654885074539E-3</c:v>
                </c:pt>
                <c:pt idx="196">
                  <c:v>2.0938384768645346E-3</c:v>
                </c:pt>
                <c:pt idx="197">
                  <c:v>2.0614624997520731E-3</c:v>
                </c:pt>
                <c:pt idx="198">
                  <c:v>2.0270435402859055E-3</c:v>
                </c:pt>
                <c:pt idx="199">
                  <c:v>1.9932871236448962E-3</c:v>
                </c:pt>
                <c:pt idx="200">
                  <c:v>1.9601747653712892E-3</c:v>
                </c:pt>
                <c:pt idx="201">
                  <c:v>1.9276886450483588E-3</c:v>
                </c:pt>
                <c:pt idx="202">
                  <c:v>1.8958115775414147E-3</c:v>
                </c:pt>
                <c:pt idx="203">
                  <c:v>1.8645269856769758E-3</c:v>
                </c:pt>
                <c:pt idx="204">
                  <c:v>1.8338188742795108E-3</c:v>
                </c:pt>
                <c:pt idx="205">
                  <c:v>1.8036718054903339E-3</c:v>
                </c:pt>
                <c:pt idx="206">
                  <c:v>1.7763288109975545E-3</c:v>
                </c:pt>
                <c:pt idx="207">
                  <c:v>1.747219223056734E-3</c:v>
                </c:pt>
                <c:pt idx="208">
                  <c:v>1.7186285314719218E-3</c:v>
                </c:pt>
                <c:pt idx="209">
                  <c:v>1.6926860281571282E-3</c:v>
                </c:pt>
                <c:pt idx="210">
                  <c:v>1.6650557528373328E-3</c:v>
                </c:pt>
                <c:pt idx="211">
                  <c:v>1.6379062621886958E-3</c:v>
                </c:pt>
                <c:pt idx="212">
                  <c:v>1.6112253595868542E-3</c:v>
                </c:pt>
                <c:pt idx="213">
                  <c:v>1.5850012492646531E-3</c:v>
                </c:pt>
                <c:pt idx="214">
                  <c:v>1.5611899406075824E-3</c:v>
                </c:pt>
                <c:pt idx="215">
                  <c:v>1.5358125248179089E-3</c:v>
                </c:pt>
                <c:pt idx="216">
                  <c:v>1.5108595726508051E-3</c:v>
                </c:pt>
                <c:pt idx="217">
                  <c:v>1.4863207133293393E-3</c:v>
                </c:pt>
                <c:pt idx="218">
                  <c:v>1.4640283069651122E-3</c:v>
                </c:pt>
                <c:pt idx="219">
                  <c:v>1.4402578296713736E-3</c:v>
                </c:pt>
                <c:pt idx="220">
                  <c:v>1.4168729705820032E-3</c:v>
                </c:pt>
                <c:pt idx="221">
                  <c:v>1.3938645787151399E-3</c:v>
                </c:pt>
                <c:pt idx="222">
                  <c:v>1.3729525313447982E-3</c:v>
                </c:pt>
                <c:pt idx="223">
                  <c:v>1.3523469315582376E-3</c:v>
                </c:pt>
                <c:pt idx="224">
                  <c:v>1.3303623898457406E-3</c:v>
                </c:pt>
                <c:pt idx="225">
                  <c:v>1.3103743046037342E-3</c:v>
                </c:pt>
                <c:pt idx="226">
                  <c:v>1.2890439392867492E-3</c:v>
                </c:pt>
                <c:pt idx="227">
                  <c:v>1.2696464381716788E-3</c:v>
                </c:pt>
                <c:pt idx="228">
                  <c:v>1.2505233020881634E-3</c:v>
                </c:pt>
                <c:pt idx="229">
                  <c:v>1.2316688373460727E-3</c:v>
                </c:pt>
                <c:pt idx="230">
                  <c:v>1.211539934030198E-3</c:v>
                </c:pt>
                <c:pt idx="231">
                  <c:v>1.1932275817640725E-3</c:v>
                </c:pt>
                <c:pt idx="232">
                  <c:v>1.1751672931932106E-3</c:v>
                </c:pt>
                <c:pt idx="233">
                  <c:v>1.1573539725549808E-3</c:v>
                </c:pt>
                <c:pt idx="234">
                  <c:v>1.1383291539542317E-3</c:v>
                </c:pt>
                <c:pt idx="235">
                  <c:v>1.1210145659920345E-3</c:v>
                </c:pt>
                <c:pt idx="236">
                  <c:v>1.1039320617972775E-3</c:v>
                </c:pt>
                <c:pt idx="237">
                  <c:v>1.0870770681034175E-3</c:v>
                </c:pt>
                <c:pt idx="238">
                  <c:v>1.0690690660671437E-3</c:v>
                </c:pt>
                <c:pt idx="239">
                  <c:v>1.0540319042088575E-3</c:v>
                </c:pt>
                <c:pt idx="240">
                  <c:v>1.0364928177827304E-3</c:v>
                </c:pt>
                <c:pt idx="241">
                  <c:v>1.0205217806280031E-3</c:v>
                </c:pt>
                <c:pt idx="242">
                  <c:v>1.0047567512739136E-3</c:v>
                </c:pt>
                <c:pt idx="243">
                  <c:v>9.89193818181619E-4</c:v>
                </c:pt>
                <c:pt idx="244">
                  <c:v>9.7382916698712796E-4</c:v>
                </c:pt>
                <c:pt idx="245">
                  <c:v>9.5865907754073831E-4</c:v>
                </c:pt>
                <c:pt idx="246">
                  <c:v>9.4244016491668026E-4</c:v>
                </c:pt>
                <c:pt idx="247">
                  <c:v>9.2766386018171276E-4</c:v>
                </c:pt>
                <c:pt idx="248">
                  <c:v>9.1307120993808222E-4</c:v>
                </c:pt>
                <c:pt idx="249">
                  <c:v>8.9985307471011911E-4</c:v>
                </c:pt>
                <c:pt idx="250">
                  <c:v>8.856030950330912E-4</c:v>
                </c:pt>
                <c:pt idx="251">
                  <c:v>8.7152718175534383E-4</c:v>
                </c:pt>
                <c:pt idx="252">
                  <c:v>8.5762219972299047E-4</c:v>
                </c:pt>
                <c:pt idx="253">
                  <c:v>8.4388508779144333E-4</c:v>
                </c:pt>
                <c:pt idx="254">
                  <c:v>8.3031285667897747E-4</c:v>
                </c:pt>
                <c:pt idx="255">
                  <c:v>8.1690258689387507E-4</c:v>
                </c:pt>
                <c:pt idx="256">
                  <c:v>8.0365142673190226E-4</c:v>
                </c:pt>
                <c:pt idx="257">
                  <c:v>7.9055659034170389E-4</c:v>
                </c:pt>
                <c:pt idx="258">
                  <c:v>7.7761535585516017E-4</c:v>
                </c:pt>
                <c:pt idx="259">
                  <c:v>7.64825063580582E-4</c:v>
                </c:pt>
                <c:pt idx="260">
                  <c:v>7.5323100653210129E-4</c:v>
                </c:pt>
                <c:pt idx="261">
                  <c:v>7.407228050635567E-4</c:v>
                </c:pt>
                <c:pt idx="262">
                  <c:v>7.28358127419379E-4</c:v>
                </c:pt>
                <c:pt idx="263">
                  <c:v>7.1613454114634323E-4</c:v>
                </c:pt>
                <c:pt idx="264">
                  <c:v>7.0505149971225589E-4</c:v>
                </c:pt>
                <c:pt idx="265">
                  <c:v>6.9309173579912287E-4</c:v>
                </c:pt>
                <c:pt idx="266">
                  <c:v>6.8126627238951354E-4</c:v>
                </c:pt>
                <c:pt idx="267">
                  <c:v>6.7054233914448647E-4</c:v>
                </c:pt>
                <c:pt idx="268">
                  <c:v>6.5896809687934765E-4</c:v>
                </c:pt>
                <c:pt idx="269">
                  <c:v>6.4752178928234594E-4</c:v>
                </c:pt>
                <c:pt idx="270">
                  <c:v>6.371399413390294E-4</c:v>
                </c:pt>
                <c:pt idx="271">
                  <c:v>6.2593303656727217E-4</c:v>
                </c:pt>
                <c:pt idx="272">
                  <c:v>6.157672284249488E-4</c:v>
                </c:pt>
                <c:pt idx="273">
                  <c:v>6.0479235759271222E-4</c:v>
                </c:pt>
                <c:pt idx="274">
                  <c:v>5.9483597221686446E-4</c:v>
                </c:pt>
                <c:pt idx="275">
                  <c:v>5.840860632117667E-4</c:v>
                </c:pt>
                <c:pt idx="276">
                  <c:v>5.7433274878684881E-4</c:v>
                </c:pt>
                <c:pt idx="277">
                  <c:v>5.6467438401938685E-4</c:v>
                </c:pt>
                <c:pt idx="278">
                  <c:v>5.5510960047605584E-4</c:v>
                </c:pt>
                <c:pt idx="279">
                  <c:v>5.4563705567672871E-4</c:v>
                </c:pt>
                <c:pt idx="280">
                  <c:v>5.3540702130469575E-4</c:v>
                </c:pt>
                <c:pt idx="281">
                  <c:v>5.2612311221407471E-4</c:v>
                </c:pt>
                <c:pt idx="282">
                  <c:v>5.169274500471388E-4</c:v>
                </c:pt>
                <c:pt idx="283">
                  <c:v>5.0781879235062277E-4</c:v>
                </c:pt>
                <c:pt idx="284">
                  <c:v>4.9879591970275472E-4</c:v>
                </c:pt>
                <c:pt idx="285">
                  <c:v>4.8985763518635816E-4</c:v>
                </c:pt>
                <c:pt idx="286">
                  <c:v>4.8180433583318305E-4</c:v>
                </c:pt>
                <c:pt idx="287">
                  <c:v>4.7302429324234951E-4</c:v>
                </c:pt>
                <c:pt idx="288">
                  <c:v>4.6432548009305019E-4</c:v>
                </c:pt>
                <c:pt idx="289">
                  <c:v>4.5648701893175048E-4</c:v>
                </c:pt>
                <c:pt idx="290">
                  <c:v>4.4794020441582538E-4</c:v>
                </c:pt>
                <c:pt idx="291">
                  <c:v>4.4023812592222655E-4</c:v>
                </c:pt>
                <c:pt idx="292">
                  <c:v>4.3183938908070152E-4</c:v>
                </c:pt>
                <c:pt idx="293">
                  <c:v>4.2427018974186548E-4</c:v>
                </c:pt>
                <c:pt idx="294">
                  <c:v>4.1676306925825246E-4</c:v>
                </c:pt>
                <c:pt idx="295">
                  <c:v>4.0931727240239857E-4</c:v>
                </c:pt>
                <c:pt idx="296">
                  <c:v>4.0119683810105333E-4</c:v>
                </c:pt>
                <c:pt idx="297">
                  <c:v>3.9460668899557461E-4</c:v>
                </c:pt>
                <c:pt idx="298">
                  <c:v>3.8734045160623842E-4</c:v>
                </c:pt>
                <c:pt idx="299">
                  <c:v>3.8013263570441103E-4</c:v>
                </c:pt>
                <c:pt idx="300">
                  <c:v>3.7369497546488328E-4</c:v>
                </c:pt>
                <c:pt idx="301">
                  <c:v>3.6659624921878131E-4</c:v>
                </c:pt>
                <c:pt idx="302">
                  <c:v>3.6025566249475727E-4</c:v>
                </c:pt>
                <c:pt idx="303">
                  <c:v>3.5396029838616339E-4</c:v>
                </c:pt>
                <c:pt idx="304">
                  <c:v>3.4701790597649329E-4</c:v>
                </c:pt>
                <c:pt idx="305">
                  <c:v>3.4081644722999682E-4</c:v>
                </c:pt>
                <c:pt idx="306">
                  <c:v>3.3465874297522458E-4</c:v>
                </c:pt>
                <c:pt idx="307">
                  <c:v>3.2854433474324707E-4</c:v>
                </c:pt>
                <c:pt idx="308">
                  <c:v>3.2314528683588528E-4</c:v>
                </c:pt>
                <c:pt idx="309">
                  <c:v>3.1711143143972609E-4</c:v>
                </c:pt>
                <c:pt idx="310">
                  <c:v>3.111195828411073E-4</c:v>
                </c:pt>
                <c:pt idx="311">
                  <c:v>3.0582840884790796E-4</c:v>
                </c:pt>
                <c:pt idx="312">
                  <c:v>3.0056978093098707E-4</c:v>
                </c:pt>
                <c:pt idx="313">
                  <c:v>2.9534340157660877E-4</c:v>
                </c:pt>
                <c:pt idx="314">
                  <c:v>2.9014897686377439E-4</c:v>
                </c:pt>
                <c:pt idx="315">
                  <c:v>2.8498621641045996E-4</c:v>
                </c:pt>
                <c:pt idx="316">
                  <c:v>2.798548333207973E-4</c:v>
                </c:pt>
                <c:pt idx="317">
                  <c:v>2.7475454413328215E-4</c:v>
                </c:pt>
                <c:pt idx="318">
                  <c:v>2.7031707755009737E-4</c:v>
                </c:pt>
                <c:pt idx="319">
                  <c:v>2.6527433715292648E-4</c:v>
                </c:pt>
                <c:pt idx="320">
                  <c:v>2.6088680210561987E-4</c:v>
                </c:pt>
                <c:pt idx="321">
                  <c:v>2.5652228219558149E-4</c:v>
                </c:pt>
                <c:pt idx="322">
                  <c:v>2.5218059786649705E-4</c:v>
                </c:pt>
                <c:pt idx="323">
                  <c:v>2.4724640697965095E-4</c:v>
                </c:pt>
                <c:pt idx="324">
                  <c:v>2.4295305998983663E-4</c:v>
                </c:pt>
                <c:pt idx="325">
                  <c:v>2.3868199620771802E-4</c:v>
                </c:pt>
                <c:pt idx="326">
                  <c:v>2.3503868955429552E-4</c:v>
                </c:pt>
                <c:pt idx="327">
                  <c:v>2.3080855378029841E-4</c:v>
                </c:pt>
                <c:pt idx="328">
                  <c:v>2.2660021432327482E-4</c:v>
                </c:pt>
                <c:pt idx="329">
                  <c:v>2.2301028761245734E-4</c:v>
                </c:pt>
                <c:pt idx="330">
                  <c:v>2.1943614751993024E-4</c:v>
                </c:pt>
                <c:pt idx="331">
                  <c:v>2.1528613215407444E-4</c:v>
                </c:pt>
                <c:pt idx="332">
                  <c:v>2.1174584315047928E-4</c:v>
                </c:pt>
                <c:pt idx="333">
                  <c:v>2.0822101664244586E-4</c:v>
                </c:pt>
                <c:pt idx="334">
                  <c:v>2.0471155211032599E-4</c:v>
                </c:pt>
                <c:pt idx="335">
                  <c:v>2.0121734989905771E-4</c:v>
                </c:pt>
                <c:pt idx="336">
                  <c:v>1.9773831120883933E-4</c:v>
                </c:pt>
                <c:pt idx="337">
                  <c:v>1.9485062485175009E-4</c:v>
                </c:pt>
                <c:pt idx="338">
                  <c:v>1.9139913214735738E-4</c:v>
                </c:pt>
                <c:pt idx="339">
                  <c:v>1.8853426518991578E-4</c:v>
                </c:pt>
                <c:pt idx="340">
                  <c:v>1.8510999436907594E-4</c:v>
                </c:pt>
                <c:pt idx="341">
                  <c:v>1.8226767883541828E-4</c:v>
                </c:pt>
                <c:pt idx="342">
                  <c:v>1.794355264892189E-4</c:v>
                </c:pt>
                <c:pt idx="343">
                  <c:v>1.7661348320840986E-4</c:v>
                </c:pt>
                <c:pt idx="344">
                  <c:v>1.7380149525253463E-4</c:v>
                </c:pt>
                <c:pt idx="345">
                  <c:v>1.7099950925927865E-4</c:v>
                </c:pt>
                <c:pt idx="346">
                  <c:v>1.6820747224127741E-4</c:v>
                </c:pt>
                <c:pt idx="347">
                  <c:v>1.6542533158275807E-4</c:v>
                </c:pt>
                <c:pt idx="348">
                  <c:v>1.6320670931227466E-4</c:v>
                </c:pt>
                <c:pt idx="349">
                  <c:v>1.6044225068301277E-4</c:v>
                </c:pt>
                <c:pt idx="350">
                  <c:v>1.5823770695316819E-4</c:v>
                </c:pt>
                <c:pt idx="351">
                  <c:v>1.5549076319223976E-4</c:v>
                </c:pt>
                <c:pt idx="352">
                  <c:v>1.5330016511347355E-4</c:v>
                </c:pt>
                <c:pt idx="353">
                  <c:v>1.5111572288070696E-4</c:v>
                </c:pt>
                <c:pt idx="354">
                  <c:v>1.4893741071603239E-4</c:v>
                </c:pt>
                <c:pt idx="355">
                  <c:v>1.4676520298456674E-4</c:v>
                </c:pt>
                <c:pt idx="356">
                  <c:v>1.4459907419345219E-4</c:v>
                </c:pt>
                <c:pt idx="357">
                  <c:v>1.4243899899080148E-4</c:v>
                </c:pt>
                <c:pt idx="358">
                  <c:v>1.4028495216480974E-4</c:v>
                </c:pt>
                <c:pt idx="359">
                  <c:v>1.381369086427553E-4</c:v>
                </c:pt>
                <c:pt idx="360">
                  <c:v>1.3652980066453102E-4</c:v>
                </c:pt>
                <c:pt idx="361">
                  <c:v>1.34392203008038E-4</c:v>
                </c:pt>
                <c:pt idx="362">
                  <c:v>1.327929009963813E-4</c:v>
                </c:pt>
                <c:pt idx="363">
                  <c:v>1.3119692708693509E-4</c:v>
                </c:pt>
                <c:pt idx="364">
                  <c:v>1.2960427095412563E-4</c:v>
                </c:pt>
                <c:pt idx="365">
                  <c:v>1.2748587266259159E-4</c:v>
                </c:pt>
                <c:pt idx="366">
                  <c:v>1.2590091809205894E-4</c:v>
                </c:pt>
                <c:pt idx="367">
                  <c:v>1.2431924718522835E-4</c:v>
                </c:pt>
                <c:pt idx="368">
                  <c:v>1.22740849799019E-4</c:v>
                </c:pt>
                <c:pt idx="369">
                  <c:v>1.2116571583187241E-4</c:v>
                </c:pt>
                <c:pt idx="370">
                  <c:v>1.2011743456127877E-4</c:v>
                </c:pt>
                <c:pt idx="371">
                  <c:v>1.1854771729002955E-4</c:v>
                </c:pt>
                <c:pt idx="372">
                  <c:v>1.1698123670167426E-4</c:v>
                </c:pt>
                <c:pt idx="373">
                  <c:v>1.1593870955081687E-4</c:v>
                </c:pt>
                <c:pt idx="374">
                  <c:v>1.1437760134039299E-4</c:v>
                </c:pt>
                <c:pt idx="375">
                  <c:v>1.1333864660664772E-4</c:v>
                </c:pt>
                <c:pt idx="376">
                  <c:v>1.1178288331950559E-4</c:v>
                </c:pt>
                <c:pt idx="377">
                  <c:v>1.1074748276185264E-4</c:v>
                </c:pt>
                <c:pt idx="378">
                  <c:v>1.0919703712908291E-4</c:v>
                </c:pt>
                <c:pt idx="379">
                  <c:v>1.0816517262984826E-4</c:v>
                </c:pt>
                <c:pt idx="380">
                  <c:v>1.0713471750847803E-4</c:v>
                </c:pt>
                <c:pt idx="381">
                  <c:v>1.0610566889351913E-4</c:v>
                </c:pt>
                <c:pt idx="382">
                  <c:v>1.0507802392123455E-4</c:v>
                </c:pt>
                <c:pt idx="383">
                  <c:v>1.0405177973563107E-4</c:v>
                </c:pt>
                <c:pt idx="384">
                  <c:v>1.0302693348851477E-4</c:v>
                </c:pt>
                <c:pt idx="385">
                  <c:v>1.025150337038705E-4</c:v>
                </c:pt>
                <c:pt idx="386">
                  <c:v>1.0149227904066027E-4</c:v>
                </c:pt>
                <c:pt idx="387">
                  <c:v>1.0047091522880081E-4</c:v>
                </c:pt>
                <c:pt idx="388">
                  <c:v>9.9960754010086639E-5</c:v>
                </c:pt>
                <c:pt idx="389">
                  <c:v>9.8941471187191654E-5</c:v>
                </c:pt>
                <c:pt idx="390">
                  <c:v>9.8432348880517218E-5</c:v>
                </c:pt>
                <c:pt idx="391">
                  <c:v>9.7415140723838833E-5</c:v>
                </c:pt>
                <c:pt idx="392">
                  <c:v>9.6907054174172336E-5</c:v>
                </c:pt>
                <c:pt idx="393">
                  <c:v>9.6399312177891661E-5</c:v>
                </c:pt>
                <c:pt idx="394">
                  <c:v>9.5891914386386778E-5</c:v>
                </c:pt>
                <c:pt idx="395">
                  <c:v>9.5384860451380726E-5</c:v>
                </c:pt>
                <c:pt idx="396">
                  <c:v>9.4878150025179409E-5</c:v>
                </c:pt>
                <c:pt idx="397">
                  <c:v>9.3865758310468506E-5</c:v>
                </c:pt>
                <c:pt idx="398">
                  <c:v>9.3360076328791175E-5</c:v>
                </c:pt>
                <c:pt idx="399">
                  <c:v>9.2854736469610843E-5</c:v>
                </c:pt>
                <c:pt idx="400">
                  <c:v>9.2854736469610843E-5</c:v>
                </c:pt>
                <c:pt idx="401">
                  <c:v>9.2349738387481617E-5</c:v>
                </c:pt>
                <c:pt idx="402">
                  <c:v>9.1845081737457201E-5</c:v>
                </c:pt>
                <c:pt idx="403">
                  <c:v>9.1340766175035393E-5</c:v>
                </c:pt>
                <c:pt idx="404">
                  <c:v>9.0836791356185831E-5</c:v>
                </c:pt>
                <c:pt idx="405">
                  <c:v>9.0333156937350001E-5</c:v>
                </c:pt>
                <c:pt idx="406">
                  <c:v>9.0333156937350001E-5</c:v>
                </c:pt>
                <c:pt idx="407">
                  <c:v>8.9829862575357966E-5</c:v>
                </c:pt>
                <c:pt idx="408">
                  <c:v>8.9326907927622656E-5</c:v>
                </c:pt>
                <c:pt idx="409">
                  <c:v>8.882429265194558E-5</c:v>
                </c:pt>
                <c:pt idx="410">
                  <c:v>8.882429265194558E-5</c:v>
                </c:pt>
                <c:pt idx="411">
                  <c:v>8.8322016406544579E-5</c:v>
                </c:pt>
                <c:pt idx="412">
                  <c:v>8.7820078850164851E-5</c:v>
                </c:pt>
                <c:pt idx="413">
                  <c:v>8.7820078850164851E-5</c:v>
                </c:pt>
                <c:pt idx="414">
                  <c:v>8.7318479641940172E-5</c:v>
                </c:pt>
                <c:pt idx="415">
                  <c:v>8.6817218441587185E-5</c:v>
                </c:pt>
                <c:pt idx="416">
                  <c:v>8.6817218441587185E-5</c:v>
                </c:pt>
                <c:pt idx="417">
                  <c:v>8.6316294909100089E-5</c:v>
                </c:pt>
                <c:pt idx="418">
                  <c:v>8.6316294909100089E-5</c:v>
                </c:pt>
                <c:pt idx="419">
                  <c:v>8.6316294909100089E-5</c:v>
                </c:pt>
                <c:pt idx="420">
                  <c:v>8.5815708705055949E-5</c:v>
                </c:pt>
                <c:pt idx="421">
                  <c:v>8.5815708705055949E-5</c:v>
                </c:pt>
                <c:pt idx="422">
                  <c:v>8.5315459490420409E-5</c:v>
                </c:pt>
                <c:pt idx="423">
                  <c:v>8.5315459490420409E-5</c:v>
                </c:pt>
                <c:pt idx="424">
                  <c:v>8.5315459490420409E-5</c:v>
                </c:pt>
                <c:pt idx="425">
                  <c:v>8.4815546926686469E-5</c:v>
                </c:pt>
                <c:pt idx="426">
                  <c:v>8.4815546926686469E-5</c:v>
                </c:pt>
                <c:pt idx="427">
                  <c:v>8.4315970675680196E-5</c:v>
                </c:pt>
                <c:pt idx="428">
                  <c:v>8.4315970675680196E-5</c:v>
                </c:pt>
                <c:pt idx="429">
                  <c:v>8.4315970675680196E-5</c:v>
                </c:pt>
                <c:pt idx="430">
                  <c:v>8.3816730399782768E-5</c:v>
                </c:pt>
                <c:pt idx="431">
                  <c:v>8.3816730399782768E-5</c:v>
                </c:pt>
                <c:pt idx="432">
                  <c:v>8.3816730399782768E-5</c:v>
                </c:pt>
                <c:pt idx="433">
                  <c:v>8.3317825761763942E-5</c:v>
                </c:pt>
                <c:pt idx="434">
                  <c:v>8.3317825761763942E-5</c:v>
                </c:pt>
                <c:pt idx="435">
                  <c:v>8.3317825761763942E-5</c:v>
                </c:pt>
                <c:pt idx="436">
                  <c:v>8.2819256424893073E-5</c:v>
                </c:pt>
                <c:pt idx="437">
                  <c:v>8.2819256424893073E-5</c:v>
                </c:pt>
                <c:pt idx="438">
                  <c:v>8.2819256424893073E-5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'Maha R80N ret(2)b'!$N$1</c:f>
              <c:strCache>
                <c:ptCount val="1"/>
                <c:pt idx="0">
                  <c:v>wst Exp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'Maha R80N ret(2)b'!$B$2:$B$700</c:f>
              <c:numCache>
                <c:formatCode>0.000</c:formatCode>
                <c:ptCount val="699"/>
                <c:pt idx="0">
                  <c:v>0.48919720398220667</c:v>
                </c:pt>
                <c:pt idx="1">
                  <c:v>0.48771446727388229</c:v>
                </c:pt>
                <c:pt idx="2">
                  <c:v>0.48612582080067773</c:v>
                </c:pt>
                <c:pt idx="3">
                  <c:v>0.48453717432747251</c:v>
                </c:pt>
                <c:pt idx="4">
                  <c:v>0.48294852785426795</c:v>
                </c:pt>
                <c:pt idx="5">
                  <c:v>0.48146579114594357</c:v>
                </c:pt>
                <c:pt idx="6">
                  <c:v>0.47966532514297794</c:v>
                </c:pt>
                <c:pt idx="7">
                  <c:v>0.47807667866977333</c:v>
                </c:pt>
                <c:pt idx="8">
                  <c:v>0.47638212243168793</c:v>
                </c:pt>
                <c:pt idx="9">
                  <c:v>0.47468756619360253</c:v>
                </c:pt>
                <c:pt idx="10">
                  <c:v>0.47299300995551768</c:v>
                </c:pt>
                <c:pt idx="11">
                  <c:v>0.47129845371743229</c:v>
                </c:pt>
                <c:pt idx="12">
                  <c:v>0.46970980724422767</c:v>
                </c:pt>
                <c:pt idx="13">
                  <c:v>0.46801525100614227</c:v>
                </c:pt>
                <c:pt idx="14">
                  <c:v>0.46632069476805749</c:v>
                </c:pt>
                <c:pt idx="15">
                  <c:v>0.46473204829485226</c:v>
                </c:pt>
                <c:pt idx="16">
                  <c:v>0.46303749205676747</c:v>
                </c:pt>
                <c:pt idx="17">
                  <c:v>0.46144884558356225</c:v>
                </c:pt>
                <c:pt idx="18">
                  <c:v>0.45975428934547746</c:v>
                </c:pt>
                <c:pt idx="19">
                  <c:v>0.45816564287227285</c:v>
                </c:pt>
                <c:pt idx="20">
                  <c:v>0.45647108663418745</c:v>
                </c:pt>
                <c:pt idx="21">
                  <c:v>0.45488244016098284</c:v>
                </c:pt>
                <c:pt idx="22">
                  <c:v>0.45318788392289744</c:v>
                </c:pt>
                <c:pt idx="23">
                  <c:v>0.45159923744969288</c:v>
                </c:pt>
                <c:pt idx="24">
                  <c:v>0.45001059097648766</c:v>
                </c:pt>
                <c:pt idx="25">
                  <c:v>0.44831603473840287</c:v>
                </c:pt>
                <c:pt idx="26">
                  <c:v>0.44672738826519764</c:v>
                </c:pt>
                <c:pt idx="27">
                  <c:v>0.44513874179199309</c:v>
                </c:pt>
                <c:pt idx="28">
                  <c:v>0.44355009531878786</c:v>
                </c:pt>
                <c:pt idx="29">
                  <c:v>0.4419614488455833</c:v>
                </c:pt>
                <c:pt idx="30">
                  <c:v>0.44037280237237869</c:v>
                </c:pt>
                <c:pt idx="31">
                  <c:v>0.43878415589917352</c:v>
                </c:pt>
                <c:pt idx="32">
                  <c:v>0.43719550942596891</c:v>
                </c:pt>
                <c:pt idx="33">
                  <c:v>0.43560686295276374</c:v>
                </c:pt>
                <c:pt idx="34">
                  <c:v>0.43401821647955913</c:v>
                </c:pt>
                <c:pt idx="35">
                  <c:v>0.43242957000635457</c:v>
                </c:pt>
                <c:pt idx="36">
                  <c:v>0.43084092353314934</c:v>
                </c:pt>
                <c:pt idx="37">
                  <c:v>0.42925227705994479</c:v>
                </c:pt>
                <c:pt idx="38">
                  <c:v>0.42766363058673956</c:v>
                </c:pt>
                <c:pt idx="39">
                  <c:v>0.42618089387841523</c:v>
                </c:pt>
                <c:pt idx="40">
                  <c:v>0.42459224740521062</c:v>
                </c:pt>
                <c:pt idx="41">
                  <c:v>0.42300360093200545</c:v>
                </c:pt>
                <c:pt idx="42">
                  <c:v>0.42152086422368107</c:v>
                </c:pt>
                <c:pt idx="43">
                  <c:v>0.41993221775047651</c:v>
                </c:pt>
                <c:pt idx="44">
                  <c:v>0.41834357127727129</c:v>
                </c:pt>
                <c:pt idx="45">
                  <c:v>0.41675492480406673</c:v>
                </c:pt>
                <c:pt idx="46">
                  <c:v>0.41516627833086212</c:v>
                </c:pt>
                <c:pt idx="47">
                  <c:v>0.41368354162253718</c:v>
                </c:pt>
                <c:pt idx="48">
                  <c:v>0.41209489514933256</c:v>
                </c:pt>
                <c:pt idx="49">
                  <c:v>0.410506248676128</c:v>
                </c:pt>
                <c:pt idx="50">
                  <c:v>0.40891760220292278</c:v>
                </c:pt>
                <c:pt idx="51">
                  <c:v>0.40743486549459845</c:v>
                </c:pt>
                <c:pt idx="52">
                  <c:v>0.40584621902139323</c:v>
                </c:pt>
                <c:pt idx="53">
                  <c:v>0.40425757254818867</c:v>
                </c:pt>
                <c:pt idx="54">
                  <c:v>0.40277483583986429</c:v>
                </c:pt>
                <c:pt idx="55">
                  <c:v>0.40118618936665912</c:v>
                </c:pt>
                <c:pt idx="56">
                  <c:v>0.3995975428934545</c:v>
                </c:pt>
                <c:pt idx="57">
                  <c:v>0.39811480618513012</c:v>
                </c:pt>
                <c:pt idx="58">
                  <c:v>0.39652615971192495</c:v>
                </c:pt>
                <c:pt idx="59">
                  <c:v>0.39504342300360057</c:v>
                </c:pt>
                <c:pt idx="60">
                  <c:v>0.39345477653039601</c:v>
                </c:pt>
                <c:pt idx="61">
                  <c:v>0.39197203982207163</c:v>
                </c:pt>
                <c:pt idx="62">
                  <c:v>0.39048930311374669</c:v>
                </c:pt>
                <c:pt idx="63">
                  <c:v>0.38890065664054208</c:v>
                </c:pt>
                <c:pt idx="64">
                  <c:v>0.38741791993221775</c:v>
                </c:pt>
                <c:pt idx="65">
                  <c:v>0.38582927345901252</c:v>
                </c:pt>
                <c:pt idx="66">
                  <c:v>0.38434653675068819</c:v>
                </c:pt>
                <c:pt idx="67">
                  <c:v>0.38286380004236381</c:v>
                </c:pt>
                <c:pt idx="68">
                  <c:v>0.38127515356915864</c:v>
                </c:pt>
                <c:pt idx="69">
                  <c:v>0.37979241686083426</c:v>
                </c:pt>
                <c:pt idx="70">
                  <c:v>0.37830968015250988</c:v>
                </c:pt>
                <c:pt idx="71">
                  <c:v>0.37672103367930471</c:v>
                </c:pt>
                <c:pt idx="72">
                  <c:v>0.37523829697098032</c:v>
                </c:pt>
                <c:pt idx="73">
                  <c:v>0.37375556026265599</c:v>
                </c:pt>
                <c:pt idx="74">
                  <c:v>0.37216691378945138</c:v>
                </c:pt>
                <c:pt idx="75">
                  <c:v>0.37068417708112644</c:v>
                </c:pt>
                <c:pt idx="76">
                  <c:v>0.36920144037280206</c:v>
                </c:pt>
                <c:pt idx="77">
                  <c:v>0.36771870366447768</c:v>
                </c:pt>
                <c:pt idx="78">
                  <c:v>0.36623596695615335</c:v>
                </c:pt>
                <c:pt idx="79">
                  <c:v>0.36475323024782835</c:v>
                </c:pt>
                <c:pt idx="80">
                  <c:v>0.36316458377462379</c:v>
                </c:pt>
                <c:pt idx="81">
                  <c:v>0.36178775683117964</c:v>
                </c:pt>
                <c:pt idx="82">
                  <c:v>0.36019911035797503</c:v>
                </c:pt>
                <c:pt idx="83">
                  <c:v>0.35871637364965009</c:v>
                </c:pt>
                <c:pt idx="84">
                  <c:v>0.35723363694132571</c:v>
                </c:pt>
                <c:pt idx="85">
                  <c:v>0.35575090023300138</c:v>
                </c:pt>
                <c:pt idx="86">
                  <c:v>0.35437407328955722</c:v>
                </c:pt>
                <c:pt idx="87">
                  <c:v>0.35278542681635205</c:v>
                </c:pt>
                <c:pt idx="88">
                  <c:v>0.35130269010802767</c:v>
                </c:pt>
                <c:pt idx="89">
                  <c:v>0.34981995339970329</c:v>
                </c:pt>
                <c:pt idx="90">
                  <c:v>0.34844312645625919</c:v>
                </c:pt>
                <c:pt idx="91">
                  <c:v>0.34696038974793481</c:v>
                </c:pt>
                <c:pt idx="92">
                  <c:v>0.34547765303960987</c:v>
                </c:pt>
                <c:pt idx="93">
                  <c:v>0.34399491633128548</c:v>
                </c:pt>
                <c:pt idx="94">
                  <c:v>0.3425121796229611</c:v>
                </c:pt>
                <c:pt idx="95">
                  <c:v>0.34102944291463677</c:v>
                </c:pt>
                <c:pt idx="96">
                  <c:v>0.33954670620631178</c:v>
                </c:pt>
                <c:pt idx="97">
                  <c:v>0.33806396949798745</c:v>
                </c:pt>
                <c:pt idx="98">
                  <c:v>0.33668714255454329</c:v>
                </c:pt>
                <c:pt idx="99">
                  <c:v>0.33520440584621891</c:v>
                </c:pt>
                <c:pt idx="100">
                  <c:v>0.33382757890277481</c:v>
                </c:pt>
                <c:pt idx="101">
                  <c:v>0.33234484219444982</c:v>
                </c:pt>
                <c:pt idx="102">
                  <c:v>0.33086210548612544</c:v>
                </c:pt>
                <c:pt idx="103">
                  <c:v>0.32948527854268134</c:v>
                </c:pt>
                <c:pt idx="104">
                  <c:v>0.32800254183435695</c:v>
                </c:pt>
                <c:pt idx="105">
                  <c:v>0.32651980512603257</c:v>
                </c:pt>
                <c:pt idx="106">
                  <c:v>0.32514297818258847</c:v>
                </c:pt>
                <c:pt idx="107">
                  <c:v>0.32366024147426348</c:v>
                </c:pt>
                <c:pt idx="108">
                  <c:v>0.32228341453081938</c:v>
                </c:pt>
                <c:pt idx="109">
                  <c:v>0.320800677822495</c:v>
                </c:pt>
                <c:pt idx="110">
                  <c:v>0.31931794111417061</c:v>
                </c:pt>
                <c:pt idx="111">
                  <c:v>0.31794111417072651</c:v>
                </c:pt>
                <c:pt idx="112">
                  <c:v>0.31656428722728236</c:v>
                </c:pt>
                <c:pt idx="113">
                  <c:v>0.31508155051895737</c:v>
                </c:pt>
                <c:pt idx="114">
                  <c:v>0.31370472357551327</c:v>
                </c:pt>
                <c:pt idx="115">
                  <c:v>0.31222198686718888</c:v>
                </c:pt>
                <c:pt idx="116">
                  <c:v>0.31084515992374473</c:v>
                </c:pt>
                <c:pt idx="117">
                  <c:v>0.30946833298030063</c:v>
                </c:pt>
                <c:pt idx="118">
                  <c:v>0.30798559627197625</c:v>
                </c:pt>
                <c:pt idx="119">
                  <c:v>0.30650285956365131</c:v>
                </c:pt>
                <c:pt idx="120">
                  <c:v>0.30512603262020715</c:v>
                </c:pt>
                <c:pt idx="121">
                  <c:v>0.303749205676763</c:v>
                </c:pt>
                <c:pt idx="122">
                  <c:v>0.3023723787333189</c:v>
                </c:pt>
                <c:pt idx="123">
                  <c:v>0.30099555178987475</c:v>
                </c:pt>
                <c:pt idx="124">
                  <c:v>0.29951281508155037</c:v>
                </c:pt>
                <c:pt idx="125">
                  <c:v>0.29824189790298644</c:v>
                </c:pt>
                <c:pt idx="126">
                  <c:v>0.29686507095954234</c:v>
                </c:pt>
                <c:pt idx="127">
                  <c:v>0.29548824401609819</c:v>
                </c:pt>
                <c:pt idx="128">
                  <c:v>0.29400550730777381</c:v>
                </c:pt>
                <c:pt idx="129">
                  <c:v>0.2926286803643291</c:v>
                </c:pt>
                <c:pt idx="130">
                  <c:v>0.29135776318576578</c:v>
                </c:pt>
                <c:pt idx="131">
                  <c:v>0.28998093624232102</c:v>
                </c:pt>
                <c:pt idx="132">
                  <c:v>0.28860410929887692</c:v>
                </c:pt>
                <c:pt idx="133">
                  <c:v>0.28722728235543277</c:v>
                </c:pt>
                <c:pt idx="134">
                  <c:v>0.28585045541198861</c:v>
                </c:pt>
                <c:pt idx="135">
                  <c:v>0.28447362846854451</c:v>
                </c:pt>
                <c:pt idx="136">
                  <c:v>0.28320271128998059</c:v>
                </c:pt>
                <c:pt idx="137">
                  <c:v>0.28182588434653644</c:v>
                </c:pt>
                <c:pt idx="138">
                  <c:v>0.28044905740309228</c:v>
                </c:pt>
                <c:pt idx="139">
                  <c:v>0.27907223045964819</c:v>
                </c:pt>
                <c:pt idx="140">
                  <c:v>0.27769540351620403</c:v>
                </c:pt>
                <c:pt idx="141">
                  <c:v>0.27631857657275988</c:v>
                </c:pt>
                <c:pt idx="142">
                  <c:v>0.27494174962931578</c:v>
                </c:pt>
                <c:pt idx="143">
                  <c:v>0.27356492268587163</c:v>
                </c:pt>
                <c:pt idx="144">
                  <c:v>0.27218809574242747</c:v>
                </c:pt>
                <c:pt idx="145">
                  <c:v>0.27081126879898276</c:v>
                </c:pt>
                <c:pt idx="146">
                  <c:v>0.26943444185553861</c:v>
                </c:pt>
                <c:pt idx="147">
                  <c:v>0.26816352467697468</c:v>
                </c:pt>
                <c:pt idx="148">
                  <c:v>0.26678669773353053</c:v>
                </c:pt>
                <c:pt idx="149">
                  <c:v>0.26540987079008643</c:v>
                </c:pt>
                <c:pt idx="150">
                  <c:v>0.26403304384664228</c:v>
                </c:pt>
                <c:pt idx="151">
                  <c:v>0.26265621690319813</c:v>
                </c:pt>
                <c:pt idx="152">
                  <c:v>0.26127938995975403</c:v>
                </c:pt>
                <c:pt idx="153">
                  <c:v>0.2600084727811901</c:v>
                </c:pt>
                <c:pt idx="154">
                  <c:v>0.25863164583774595</c:v>
                </c:pt>
                <c:pt idx="155">
                  <c:v>0.2572548188943018</c:v>
                </c:pt>
                <c:pt idx="156">
                  <c:v>0.2558779919508577</c:v>
                </c:pt>
                <c:pt idx="157">
                  <c:v>0.25450116500741354</c:v>
                </c:pt>
                <c:pt idx="158">
                  <c:v>0.25312433806396939</c:v>
                </c:pt>
                <c:pt idx="159">
                  <c:v>0.25174751112052529</c:v>
                </c:pt>
                <c:pt idx="160">
                  <c:v>0.25037068417708114</c:v>
                </c:pt>
                <c:pt idx="161">
                  <c:v>0.24909976699851721</c:v>
                </c:pt>
                <c:pt idx="162">
                  <c:v>0.24772294005507309</c:v>
                </c:pt>
                <c:pt idx="163">
                  <c:v>0.24634611311162893</c:v>
                </c:pt>
                <c:pt idx="164">
                  <c:v>0.2449692861681842</c:v>
                </c:pt>
                <c:pt idx="165">
                  <c:v>0.24359245922474007</c:v>
                </c:pt>
                <c:pt idx="166">
                  <c:v>0.24221563228129592</c:v>
                </c:pt>
                <c:pt idx="167">
                  <c:v>0.24083880533785179</c:v>
                </c:pt>
                <c:pt idx="168">
                  <c:v>0.23946197839440767</c:v>
                </c:pt>
                <c:pt idx="169">
                  <c:v>0.23808515145096351</c:v>
                </c:pt>
                <c:pt idx="170">
                  <c:v>0.23670832450751939</c:v>
                </c:pt>
                <c:pt idx="171">
                  <c:v>0.23533149756407523</c:v>
                </c:pt>
                <c:pt idx="172">
                  <c:v>0.23395467062063111</c:v>
                </c:pt>
                <c:pt idx="173">
                  <c:v>0.23257784367718698</c:v>
                </c:pt>
                <c:pt idx="174">
                  <c:v>0.23120101673374283</c:v>
                </c:pt>
                <c:pt idx="175">
                  <c:v>0.22971828002541786</c:v>
                </c:pt>
                <c:pt idx="176">
                  <c:v>0.22844736284685396</c:v>
                </c:pt>
                <c:pt idx="177">
                  <c:v>0.22696462613852958</c:v>
                </c:pt>
                <c:pt idx="178">
                  <c:v>0.22569370895996568</c:v>
                </c:pt>
                <c:pt idx="179">
                  <c:v>0.22421097225164133</c:v>
                </c:pt>
                <c:pt idx="180">
                  <c:v>0.22283414530819717</c:v>
                </c:pt>
                <c:pt idx="181">
                  <c:v>0.22145731836475305</c:v>
                </c:pt>
                <c:pt idx="182">
                  <c:v>0.22008049142130889</c:v>
                </c:pt>
                <c:pt idx="183">
                  <c:v>0.21870366447786477</c:v>
                </c:pt>
                <c:pt idx="184">
                  <c:v>0.21732683753442061</c:v>
                </c:pt>
                <c:pt idx="185">
                  <c:v>0.21595001059097649</c:v>
                </c:pt>
                <c:pt idx="186">
                  <c:v>0.21457318364753236</c:v>
                </c:pt>
                <c:pt idx="187">
                  <c:v>0.21319635670408763</c:v>
                </c:pt>
                <c:pt idx="188">
                  <c:v>0.21181952976064347</c:v>
                </c:pt>
                <c:pt idx="189">
                  <c:v>0.21044270281719935</c:v>
                </c:pt>
                <c:pt idx="190">
                  <c:v>0.20906587587375519</c:v>
                </c:pt>
                <c:pt idx="191">
                  <c:v>0.20768904893031107</c:v>
                </c:pt>
                <c:pt idx="192">
                  <c:v>0.20631222198686694</c:v>
                </c:pt>
                <c:pt idx="193">
                  <c:v>0.20493539504342279</c:v>
                </c:pt>
                <c:pt idx="194">
                  <c:v>0.20355856809997866</c:v>
                </c:pt>
                <c:pt idx="195">
                  <c:v>0.20218174115653451</c:v>
                </c:pt>
                <c:pt idx="196">
                  <c:v>0.20069900444821015</c:v>
                </c:pt>
                <c:pt idx="197">
                  <c:v>0.19942808726964623</c:v>
                </c:pt>
                <c:pt idx="198">
                  <c:v>0.1980512603262021</c:v>
                </c:pt>
                <c:pt idx="199">
                  <c:v>0.19667443338275736</c:v>
                </c:pt>
                <c:pt idx="200">
                  <c:v>0.19529760643931324</c:v>
                </c:pt>
                <c:pt idx="201">
                  <c:v>0.19392077949586908</c:v>
                </c:pt>
                <c:pt idx="202">
                  <c:v>0.19254395255242496</c:v>
                </c:pt>
                <c:pt idx="203">
                  <c:v>0.1911671256089808</c:v>
                </c:pt>
                <c:pt idx="204">
                  <c:v>0.18979029866553668</c:v>
                </c:pt>
                <c:pt idx="205">
                  <c:v>0.18841347172209255</c:v>
                </c:pt>
                <c:pt idx="206">
                  <c:v>0.18714255454352863</c:v>
                </c:pt>
                <c:pt idx="207">
                  <c:v>0.1857657276000845</c:v>
                </c:pt>
                <c:pt idx="208">
                  <c:v>0.18438890065664035</c:v>
                </c:pt>
                <c:pt idx="209">
                  <c:v>0.18311798347807645</c:v>
                </c:pt>
                <c:pt idx="210">
                  <c:v>0.1817411565346323</c:v>
                </c:pt>
                <c:pt idx="211">
                  <c:v>0.18036432959118817</c:v>
                </c:pt>
                <c:pt idx="212">
                  <c:v>0.17898750264774402</c:v>
                </c:pt>
                <c:pt idx="213">
                  <c:v>0.17761067570429989</c:v>
                </c:pt>
                <c:pt idx="214">
                  <c:v>0.17633975852573597</c:v>
                </c:pt>
                <c:pt idx="215">
                  <c:v>0.17496293158229184</c:v>
                </c:pt>
                <c:pt idx="216">
                  <c:v>0.17358610463884772</c:v>
                </c:pt>
                <c:pt idx="217">
                  <c:v>0.17220927769540356</c:v>
                </c:pt>
                <c:pt idx="218">
                  <c:v>0.17093836051683967</c:v>
                </c:pt>
                <c:pt idx="219">
                  <c:v>0.16956153357339551</c:v>
                </c:pt>
                <c:pt idx="220">
                  <c:v>0.16818470662995078</c:v>
                </c:pt>
                <c:pt idx="221">
                  <c:v>0.16680787968650665</c:v>
                </c:pt>
                <c:pt idx="222">
                  <c:v>0.16553696250794273</c:v>
                </c:pt>
                <c:pt idx="223">
                  <c:v>0.16426604532937941</c:v>
                </c:pt>
                <c:pt idx="224">
                  <c:v>0.16288921838593468</c:v>
                </c:pt>
                <c:pt idx="225">
                  <c:v>0.16161830120737136</c:v>
                </c:pt>
                <c:pt idx="226">
                  <c:v>0.16024147426392663</c:v>
                </c:pt>
                <c:pt idx="227">
                  <c:v>0.15897055708536331</c:v>
                </c:pt>
                <c:pt idx="228">
                  <c:v>0.15769963990679942</c:v>
                </c:pt>
                <c:pt idx="229">
                  <c:v>0.15642872272823549</c:v>
                </c:pt>
                <c:pt idx="230">
                  <c:v>0.15505189578479137</c:v>
                </c:pt>
                <c:pt idx="231">
                  <c:v>0.15378097860622744</c:v>
                </c:pt>
                <c:pt idx="232">
                  <c:v>0.15251006142766355</c:v>
                </c:pt>
                <c:pt idx="233">
                  <c:v>0.15123914424909962</c:v>
                </c:pt>
                <c:pt idx="234">
                  <c:v>0.1498623173056555</c:v>
                </c:pt>
                <c:pt idx="235">
                  <c:v>0.14859140012709157</c:v>
                </c:pt>
                <c:pt idx="236">
                  <c:v>0.14732048294852768</c:v>
                </c:pt>
                <c:pt idx="237">
                  <c:v>0.14604956576996375</c:v>
                </c:pt>
                <c:pt idx="238">
                  <c:v>0.14467273882651963</c:v>
                </c:pt>
                <c:pt idx="239">
                  <c:v>0.14350773141283593</c:v>
                </c:pt>
                <c:pt idx="240">
                  <c:v>0.14213090446939181</c:v>
                </c:pt>
                <c:pt idx="241">
                  <c:v>0.14085998729082788</c:v>
                </c:pt>
                <c:pt idx="242">
                  <c:v>0.13958907011226396</c:v>
                </c:pt>
                <c:pt idx="243">
                  <c:v>0.13831815293370006</c:v>
                </c:pt>
                <c:pt idx="244">
                  <c:v>0.13704723575513614</c:v>
                </c:pt>
                <c:pt idx="245">
                  <c:v>0.13577631857657224</c:v>
                </c:pt>
                <c:pt idx="246">
                  <c:v>0.13439949163312809</c:v>
                </c:pt>
                <c:pt idx="247">
                  <c:v>0.13312857445456419</c:v>
                </c:pt>
                <c:pt idx="248">
                  <c:v>0.13185765727600088</c:v>
                </c:pt>
                <c:pt idx="249">
                  <c:v>0.13069264986231718</c:v>
                </c:pt>
                <c:pt idx="250">
                  <c:v>0.12942173268375329</c:v>
                </c:pt>
                <c:pt idx="251">
                  <c:v>0.12815081550518936</c:v>
                </c:pt>
                <c:pt idx="252">
                  <c:v>0.12687989832662544</c:v>
                </c:pt>
                <c:pt idx="253">
                  <c:v>0.12560898114806154</c:v>
                </c:pt>
                <c:pt idx="254">
                  <c:v>0.12433806396949763</c:v>
                </c:pt>
                <c:pt idx="255">
                  <c:v>0.12306714679093372</c:v>
                </c:pt>
                <c:pt idx="256">
                  <c:v>0.12179622961236981</c:v>
                </c:pt>
                <c:pt idx="257">
                  <c:v>0.12052531243380589</c:v>
                </c:pt>
                <c:pt idx="258">
                  <c:v>0.11925439525524259</c:v>
                </c:pt>
                <c:pt idx="259">
                  <c:v>0.11798347807667868</c:v>
                </c:pt>
                <c:pt idx="260">
                  <c:v>0.11681847066299499</c:v>
                </c:pt>
                <c:pt idx="261">
                  <c:v>0.11554755348443108</c:v>
                </c:pt>
                <c:pt idx="262">
                  <c:v>0.11427663630586717</c:v>
                </c:pt>
                <c:pt idx="263">
                  <c:v>0.11300571912730326</c:v>
                </c:pt>
                <c:pt idx="264">
                  <c:v>0.11184071171361956</c:v>
                </c:pt>
                <c:pt idx="265">
                  <c:v>0.11056979453505565</c:v>
                </c:pt>
                <c:pt idx="266">
                  <c:v>0.10929887735649174</c:v>
                </c:pt>
                <c:pt idx="267">
                  <c:v>0.10813386994280866</c:v>
                </c:pt>
                <c:pt idx="268">
                  <c:v>0.10686295276424475</c:v>
                </c:pt>
                <c:pt idx="269">
                  <c:v>0.10559203558568084</c:v>
                </c:pt>
                <c:pt idx="270">
                  <c:v>0.10442702817199714</c:v>
                </c:pt>
                <c:pt idx="271">
                  <c:v>0.10315611099343323</c:v>
                </c:pt>
                <c:pt idx="272">
                  <c:v>0.10199110357974955</c:v>
                </c:pt>
                <c:pt idx="273">
                  <c:v>0.10072018640118624</c:v>
                </c:pt>
                <c:pt idx="274">
                  <c:v>9.955517898750256E-2</c:v>
                </c:pt>
                <c:pt idx="275">
                  <c:v>9.828426180893865E-2</c:v>
                </c:pt>
                <c:pt idx="276">
                  <c:v>9.7119254395254956E-2</c:v>
                </c:pt>
                <c:pt idx="277" formatCode="General">
                  <c:v>9.5954246981571276E-2</c:v>
                </c:pt>
                <c:pt idx="278" formatCode="General">
                  <c:v>9.4789239567888192E-2</c:v>
                </c:pt>
                <c:pt idx="279" formatCode="General">
                  <c:v>9.3624232154204498E-2</c:v>
                </c:pt>
                <c:pt idx="280" formatCode="General">
                  <c:v>9.2353314975640588E-2</c:v>
                </c:pt>
                <c:pt idx="281" formatCode="General">
                  <c:v>9.1188307561956908E-2</c:v>
                </c:pt>
                <c:pt idx="282" formatCode="General">
                  <c:v>9.0023300148273214E-2</c:v>
                </c:pt>
                <c:pt idx="283" formatCode="General">
                  <c:v>8.885829273459013E-2</c:v>
                </c:pt>
                <c:pt idx="284" formatCode="General">
                  <c:v>8.769328532090645E-2</c:v>
                </c:pt>
                <c:pt idx="285" formatCode="General">
                  <c:v>8.6528277907222756E-2</c:v>
                </c:pt>
                <c:pt idx="286" formatCode="General">
                  <c:v>8.5469180258419306E-2</c:v>
                </c:pt>
                <c:pt idx="287" formatCode="General">
                  <c:v>8.4304172844736222E-2</c:v>
                </c:pt>
                <c:pt idx="288" formatCode="General">
                  <c:v>8.3139165431052528E-2</c:v>
                </c:pt>
                <c:pt idx="289" formatCode="General">
                  <c:v>8.2080067782249064E-2</c:v>
                </c:pt>
                <c:pt idx="290" formatCode="General">
                  <c:v>8.091506036856598E-2</c:v>
                </c:pt>
                <c:pt idx="291" formatCode="General">
                  <c:v>7.985596271976253E-2</c:v>
                </c:pt>
                <c:pt idx="292" formatCode="General">
                  <c:v>7.8690955306078836E-2</c:v>
                </c:pt>
                <c:pt idx="293" formatCode="General">
                  <c:v>7.7631857657275982E-2</c:v>
                </c:pt>
                <c:pt idx="294" formatCode="General">
                  <c:v>7.6572760008472518E-2</c:v>
                </c:pt>
                <c:pt idx="295" formatCode="General">
                  <c:v>7.5513662359669054E-2</c:v>
                </c:pt>
                <c:pt idx="296" formatCode="General">
                  <c:v>7.434865494598597E-2</c:v>
                </c:pt>
                <c:pt idx="297" formatCode="General">
                  <c:v>7.3395467062062736E-2</c:v>
                </c:pt>
                <c:pt idx="298" formatCode="General">
                  <c:v>7.2336369413259882E-2</c:v>
                </c:pt>
                <c:pt idx="299" formatCode="General">
                  <c:v>7.1277271764456418E-2</c:v>
                </c:pt>
                <c:pt idx="300" formatCode="General">
                  <c:v>7.0324083880533794E-2</c:v>
                </c:pt>
                <c:pt idx="301" formatCode="General">
                  <c:v>6.926498623173033E-2</c:v>
                </c:pt>
                <c:pt idx="302" formatCode="General">
                  <c:v>6.8311798347807692E-2</c:v>
                </c:pt>
                <c:pt idx="303" formatCode="General">
                  <c:v>6.7358610463884458E-2</c:v>
                </c:pt>
                <c:pt idx="304" formatCode="General">
                  <c:v>6.6299512815081604E-2</c:v>
                </c:pt>
                <c:pt idx="305" formatCode="General">
                  <c:v>6.534632493115837E-2</c:v>
                </c:pt>
                <c:pt idx="306" formatCode="General">
                  <c:v>6.4393137047235732E-2</c:v>
                </c:pt>
                <c:pt idx="307" formatCode="General">
                  <c:v>6.3439949163312498E-2</c:v>
                </c:pt>
                <c:pt idx="308" formatCode="General">
                  <c:v>6.259267104427009E-2</c:v>
                </c:pt>
                <c:pt idx="309" formatCode="General">
                  <c:v>6.1639483160346856E-2</c:v>
                </c:pt>
                <c:pt idx="310" formatCode="General">
                  <c:v>6.0686295276424225E-2</c:v>
                </c:pt>
                <c:pt idx="311" formatCode="General">
                  <c:v>5.9839017157381817E-2</c:v>
                </c:pt>
                <c:pt idx="312" formatCode="General">
                  <c:v>5.8991739038338813E-2</c:v>
                </c:pt>
                <c:pt idx="313" formatCode="General">
                  <c:v>5.8144460919296405E-2</c:v>
                </c:pt>
                <c:pt idx="314" formatCode="General">
                  <c:v>5.7297182800253997E-2</c:v>
                </c:pt>
                <c:pt idx="315" formatCode="General">
                  <c:v>5.6449904681211589E-2</c:v>
                </c:pt>
                <c:pt idx="316" formatCode="General">
                  <c:v>5.5602626562168578E-2</c:v>
                </c:pt>
                <c:pt idx="317" formatCode="General">
                  <c:v>5.475534844312617E-2</c:v>
                </c:pt>
                <c:pt idx="318" formatCode="General">
                  <c:v>5.4013980088963992E-2</c:v>
                </c:pt>
                <c:pt idx="319" formatCode="General">
                  <c:v>5.3166701969921584E-2</c:v>
                </c:pt>
                <c:pt idx="320" formatCode="General">
                  <c:v>5.2425333615759399E-2</c:v>
                </c:pt>
                <c:pt idx="321" formatCode="General">
                  <c:v>5.1683965261596618E-2</c:v>
                </c:pt>
                <c:pt idx="322" formatCode="General">
                  <c:v>5.094259690743444E-2</c:v>
                </c:pt>
                <c:pt idx="323" formatCode="General">
                  <c:v>5.0095318788392032E-2</c:v>
                </c:pt>
                <c:pt idx="324" formatCode="General">
                  <c:v>4.9353950434229847E-2</c:v>
                </c:pt>
                <c:pt idx="325" formatCode="General">
                  <c:v>4.8612582080067669E-2</c:v>
                </c:pt>
                <c:pt idx="326" formatCode="General">
                  <c:v>4.7977123490785714E-2</c:v>
                </c:pt>
                <c:pt idx="327" formatCode="General">
                  <c:v>4.7235755136623529E-2</c:v>
                </c:pt>
                <c:pt idx="328" formatCode="General">
                  <c:v>4.6494386782461351E-2</c:v>
                </c:pt>
                <c:pt idx="329" formatCode="General">
                  <c:v>4.5858928193179389E-2</c:v>
                </c:pt>
                <c:pt idx="330" formatCode="General">
                  <c:v>4.5223469603897434E-2</c:v>
                </c:pt>
                <c:pt idx="331" formatCode="General">
                  <c:v>4.4482101249735256E-2</c:v>
                </c:pt>
                <c:pt idx="332" formatCode="General">
                  <c:v>4.3846642660453301E-2</c:v>
                </c:pt>
                <c:pt idx="333" formatCode="General">
                  <c:v>4.3211184071171346E-2</c:v>
                </c:pt>
                <c:pt idx="334" formatCode="General">
                  <c:v>4.2575725481889384E-2</c:v>
                </c:pt>
                <c:pt idx="335" formatCode="General">
                  <c:v>4.1940266892607429E-2</c:v>
                </c:pt>
                <c:pt idx="336" formatCode="General">
                  <c:v>4.1304808303325474E-2</c:v>
                </c:pt>
                <c:pt idx="337" formatCode="General">
                  <c:v>4.0775259478923742E-2</c:v>
                </c:pt>
                <c:pt idx="338" formatCode="General">
                  <c:v>4.0139800889641787E-2</c:v>
                </c:pt>
                <c:pt idx="339" formatCode="General">
                  <c:v>3.9610252065240062E-2</c:v>
                </c:pt>
                <c:pt idx="340" formatCode="General">
                  <c:v>3.89747934759581E-2</c:v>
                </c:pt>
                <c:pt idx="341" formatCode="General">
                  <c:v>3.8445244651556375E-2</c:v>
                </c:pt>
                <c:pt idx="342" formatCode="General">
                  <c:v>3.7915695827155246E-2</c:v>
                </c:pt>
                <c:pt idx="343" formatCode="General">
                  <c:v>3.7386147002753514E-2</c:v>
                </c:pt>
                <c:pt idx="344" formatCode="General">
                  <c:v>3.6856598178351782E-2</c:v>
                </c:pt>
                <c:pt idx="345" formatCode="General">
                  <c:v>3.6327049353950057E-2</c:v>
                </c:pt>
                <c:pt idx="346" formatCode="General">
                  <c:v>3.5797500529548325E-2</c:v>
                </c:pt>
                <c:pt idx="347" formatCode="General">
                  <c:v>3.5267951705147196E-2</c:v>
                </c:pt>
                <c:pt idx="348" formatCode="General">
                  <c:v>3.4844312645625694E-2</c:v>
                </c:pt>
                <c:pt idx="349" formatCode="General">
                  <c:v>3.4314763821223962E-2</c:v>
                </c:pt>
                <c:pt idx="350" formatCode="General">
                  <c:v>3.3891124761703056E-2</c:v>
                </c:pt>
                <c:pt idx="351" formatCode="General">
                  <c:v>3.3361575937301331E-2</c:v>
                </c:pt>
                <c:pt idx="352" formatCode="General">
                  <c:v>3.2937936877779822E-2</c:v>
                </c:pt>
                <c:pt idx="353" formatCode="General">
                  <c:v>3.251429781825832E-2</c:v>
                </c:pt>
                <c:pt idx="354" formatCode="General">
                  <c:v>3.2090658758737414E-2</c:v>
                </c:pt>
                <c:pt idx="355" formatCode="General">
                  <c:v>3.1667019699215912E-2</c:v>
                </c:pt>
                <c:pt idx="356" formatCode="General">
                  <c:v>3.124338063969501E-2</c:v>
                </c:pt>
                <c:pt idx="357" formatCode="General">
                  <c:v>3.0819741580173504E-2</c:v>
                </c:pt>
                <c:pt idx="358" formatCode="General">
                  <c:v>3.0396102520652002E-2</c:v>
                </c:pt>
                <c:pt idx="359" formatCode="General">
                  <c:v>2.9972463461131096E-2</c:v>
                </c:pt>
                <c:pt idx="360" formatCode="General">
                  <c:v>2.9654734166489817E-2</c:v>
                </c:pt>
                <c:pt idx="361" formatCode="General">
                  <c:v>2.9231095106968915E-2</c:v>
                </c:pt>
                <c:pt idx="362" formatCode="General">
                  <c:v>2.8913365812327636E-2</c:v>
                </c:pt>
                <c:pt idx="363" formatCode="General">
                  <c:v>2.859563651768696E-2</c:v>
                </c:pt>
                <c:pt idx="364" formatCode="General">
                  <c:v>2.8277907223045681E-2</c:v>
                </c:pt>
                <c:pt idx="365" formatCode="General">
                  <c:v>2.7854268163524178E-2</c:v>
                </c:pt>
                <c:pt idx="366" formatCode="General">
                  <c:v>2.7536538868883499E-2</c:v>
                </c:pt>
                <c:pt idx="367" formatCode="General">
                  <c:v>2.721880957424222E-2</c:v>
                </c:pt>
                <c:pt idx="368" formatCode="General">
                  <c:v>2.6901080279601544E-2</c:v>
                </c:pt>
                <c:pt idx="369" formatCode="General">
                  <c:v>2.6583350984960868E-2</c:v>
                </c:pt>
                <c:pt idx="370" formatCode="General">
                  <c:v>2.6371531455199815E-2</c:v>
                </c:pt>
                <c:pt idx="371" formatCode="General">
                  <c:v>2.6053802160559136E-2</c:v>
                </c:pt>
                <c:pt idx="372" formatCode="General">
                  <c:v>2.5736072865917857E-2</c:v>
                </c:pt>
                <c:pt idx="373" formatCode="General">
                  <c:v>2.5524253336157408E-2</c:v>
                </c:pt>
                <c:pt idx="374" formatCode="General">
                  <c:v>2.5206524041516128E-2</c:v>
                </c:pt>
                <c:pt idx="375" formatCode="General">
                  <c:v>2.4994704511755676E-2</c:v>
                </c:pt>
                <c:pt idx="376" formatCode="General">
                  <c:v>2.4676975217115E-2</c:v>
                </c:pt>
                <c:pt idx="377" formatCode="General">
                  <c:v>2.4465155687353947E-2</c:v>
                </c:pt>
                <c:pt idx="378" formatCode="General">
                  <c:v>2.4147426392713268E-2</c:v>
                </c:pt>
                <c:pt idx="379" formatCode="General">
                  <c:v>2.3935606862952818E-2</c:v>
                </c:pt>
                <c:pt idx="380" formatCode="General">
                  <c:v>2.3723787333191765E-2</c:v>
                </c:pt>
                <c:pt idx="381" formatCode="General">
                  <c:v>2.3511967803431313E-2</c:v>
                </c:pt>
                <c:pt idx="382" formatCode="General">
                  <c:v>2.3300148273670863E-2</c:v>
                </c:pt>
                <c:pt idx="383" formatCode="General">
                  <c:v>2.308832874390981E-2</c:v>
                </c:pt>
                <c:pt idx="384" formatCode="General">
                  <c:v>2.2876509214149358E-2</c:v>
                </c:pt>
                <c:pt idx="385" formatCode="General">
                  <c:v>2.2770599449269131E-2</c:v>
                </c:pt>
                <c:pt idx="386" formatCode="General">
                  <c:v>2.2558779919508078E-2</c:v>
                </c:pt>
                <c:pt idx="387" formatCode="General">
                  <c:v>2.2346960389747629E-2</c:v>
                </c:pt>
                <c:pt idx="388" formatCode="General">
                  <c:v>2.2241050624867403E-2</c:v>
                </c:pt>
                <c:pt idx="389" formatCode="General">
                  <c:v>2.202923109510695E-2</c:v>
                </c:pt>
                <c:pt idx="390" formatCode="General">
                  <c:v>2.1923321330226123E-2</c:v>
                </c:pt>
                <c:pt idx="391" formatCode="General">
                  <c:v>2.1711501800465671E-2</c:v>
                </c:pt>
                <c:pt idx="392" formatCode="General">
                  <c:v>2.1605592035585444E-2</c:v>
                </c:pt>
                <c:pt idx="393" formatCode="General">
                  <c:v>2.1499682270705221E-2</c:v>
                </c:pt>
                <c:pt idx="394" formatCode="General">
                  <c:v>2.1393772505824995E-2</c:v>
                </c:pt>
                <c:pt idx="395" formatCode="General">
                  <c:v>2.1287862740944768E-2</c:v>
                </c:pt>
                <c:pt idx="396" formatCode="General">
                  <c:v>2.1181952976063942E-2</c:v>
                </c:pt>
                <c:pt idx="397" formatCode="General">
                  <c:v>2.0970133446303489E-2</c:v>
                </c:pt>
                <c:pt idx="398" formatCode="General">
                  <c:v>2.0864223681423263E-2</c:v>
                </c:pt>
                <c:pt idx="399" formatCode="General">
                  <c:v>2.075831391654304E-2</c:v>
                </c:pt>
                <c:pt idx="400" formatCode="General">
                  <c:v>2.075831391654304E-2</c:v>
                </c:pt>
                <c:pt idx="401" formatCode="General">
                  <c:v>2.0652404151662813E-2</c:v>
                </c:pt>
                <c:pt idx="402" formatCode="General">
                  <c:v>2.0546494386781987E-2</c:v>
                </c:pt>
                <c:pt idx="403" formatCode="General">
                  <c:v>2.044058462190176E-2</c:v>
                </c:pt>
                <c:pt idx="404" formatCode="General">
                  <c:v>2.0334674857021534E-2</c:v>
                </c:pt>
                <c:pt idx="405" formatCode="General">
                  <c:v>2.0228765092141308E-2</c:v>
                </c:pt>
                <c:pt idx="406" formatCode="General">
                  <c:v>2.0228765092141308E-2</c:v>
                </c:pt>
                <c:pt idx="407" formatCode="General">
                  <c:v>2.0122855327261081E-2</c:v>
                </c:pt>
                <c:pt idx="408" formatCode="General">
                  <c:v>2.0016945562380858E-2</c:v>
                </c:pt>
                <c:pt idx="409" formatCode="General">
                  <c:v>1.9911035797500028E-2</c:v>
                </c:pt>
                <c:pt idx="410" formatCode="General">
                  <c:v>1.9911035797500028E-2</c:v>
                </c:pt>
                <c:pt idx="411" formatCode="General">
                  <c:v>1.9805126032619805E-2</c:v>
                </c:pt>
                <c:pt idx="412" formatCode="General">
                  <c:v>1.9699216267739579E-2</c:v>
                </c:pt>
                <c:pt idx="413" formatCode="General">
                  <c:v>1.9699216267739579E-2</c:v>
                </c:pt>
                <c:pt idx="414" formatCode="General">
                  <c:v>1.9593306502859353E-2</c:v>
                </c:pt>
                <c:pt idx="415" formatCode="General">
                  <c:v>1.9487396737979126E-2</c:v>
                </c:pt>
                <c:pt idx="416" formatCode="General">
                  <c:v>1.9487396737979126E-2</c:v>
                </c:pt>
                <c:pt idx="417" formatCode="General">
                  <c:v>1.93814869730989E-2</c:v>
                </c:pt>
                <c:pt idx="418" formatCode="General">
                  <c:v>1.93814869730989E-2</c:v>
                </c:pt>
                <c:pt idx="419" formatCode="General">
                  <c:v>1.93814869730989E-2</c:v>
                </c:pt>
                <c:pt idx="420" formatCode="General">
                  <c:v>1.9275577208218073E-2</c:v>
                </c:pt>
                <c:pt idx="421" formatCode="General">
                  <c:v>1.9275577208218073E-2</c:v>
                </c:pt>
                <c:pt idx="422" formatCode="General">
                  <c:v>1.9169667443337847E-2</c:v>
                </c:pt>
                <c:pt idx="423" formatCode="General">
                  <c:v>1.9169667443337847E-2</c:v>
                </c:pt>
                <c:pt idx="424" formatCode="General">
                  <c:v>1.9169667443337847E-2</c:v>
                </c:pt>
                <c:pt idx="425" formatCode="General">
                  <c:v>1.9063757678457624E-2</c:v>
                </c:pt>
                <c:pt idx="426" formatCode="General">
                  <c:v>1.9063757678457624E-2</c:v>
                </c:pt>
                <c:pt idx="427" formatCode="General">
                  <c:v>1.8957847913577398E-2</c:v>
                </c:pt>
                <c:pt idx="428" formatCode="General">
                  <c:v>1.8957847913577398E-2</c:v>
                </c:pt>
                <c:pt idx="429" formatCode="General">
                  <c:v>1.8957847913577398E-2</c:v>
                </c:pt>
                <c:pt idx="430" formatCode="General">
                  <c:v>1.8851938148697171E-2</c:v>
                </c:pt>
                <c:pt idx="431" formatCode="General">
                  <c:v>1.8851938148697171E-2</c:v>
                </c:pt>
                <c:pt idx="432" formatCode="General">
                  <c:v>1.8851938148697171E-2</c:v>
                </c:pt>
                <c:pt idx="433" formatCode="General">
                  <c:v>1.8746028383816945E-2</c:v>
                </c:pt>
                <c:pt idx="434" formatCode="General">
                  <c:v>1.8746028383816945E-2</c:v>
                </c:pt>
                <c:pt idx="435" formatCode="General">
                  <c:v>1.8746028383816945E-2</c:v>
                </c:pt>
                <c:pt idx="436" formatCode="General">
                  <c:v>1.8640118618936719E-2</c:v>
                </c:pt>
                <c:pt idx="437" formatCode="General">
                  <c:v>1.8640118618936719E-2</c:v>
                </c:pt>
                <c:pt idx="438" formatCode="General">
                  <c:v>1.8640118618936719E-2</c:v>
                </c:pt>
              </c:numCache>
            </c:numRef>
          </c:xVal>
          <c:yVal>
            <c:numRef>
              <c:f>'Maha R80N ret(2)b'!$N$2:$N$700</c:f>
              <c:numCache>
                <c:formatCode>0.00E+00</c:formatCode>
                <c:ptCount val="699"/>
                <c:pt idx="0">
                  <c:v>0.11322050198313996</c:v>
                </c:pt>
                <c:pt idx="1">
                  <c:v>0.11311370911124928</c:v>
                </c:pt>
                <c:pt idx="2">
                  <c:v>0.11299032883735013</c:v>
                </c:pt>
                <c:pt idx="3">
                  <c:v>0.11285701490133218</c:v>
                </c:pt>
                <c:pt idx="4">
                  <c:v>0.11271304918082471</c:v>
                </c:pt>
                <c:pt idx="5">
                  <c:v>0.11256840401551786</c:v>
                </c:pt>
                <c:pt idx="6">
                  <c:v>0.11237847176734048</c:v>
                </c:pt>
                <c:pt idx="7">
                  <c:v>0.11219695877033203</c:v>
                </c:pt>
                <c:pt idx="8">
                  <c:v>0.11198793071642879</c:v>
                </c:pt>
                <c:pt idx="9">
                  <c:v>0.11176191160407815</c:v>
                </c:pt>
                <c:pt idx="10">
                  <c:v>0.11151775732281427</c:v>
                </c:pt>
                <c:pt idx="11">
                  <c:v>0.11125428565966285</c:v>
                </c:pt>
                <c:pt idx="12">
                  <c:v>0.11098865665203221</c:v>
                </c:pt>
                <c:pt idx="13">
                  <c:v>0.11068427583668337</c:v>
                </c:pt>
                <c:pt idx="14">
                  <c:v>0.11035693901502068</c:v>
                </c:pt>
                <c:pt idx="15">
                  <c:v>0.11002808180797938</c:v>
                </c:pt>
                <c:pt idx="16">
                  <c:v>0.10965264962831951</c:v>
                </c:pt>
                <c:pt idx="17">
                  <c:v>0.10927647175552527</c:v>
                </c:pt>
                <c:pt idx="18">
                  <c:v>0.10884821167542318</c:v>
                </c:pt>
                <c:pt idx="19">
                  <c:v>0.10842034761597176</c:v>
                </c:pt>
                <c:pt idx="20">
                  <c:v>0.10793472462304393</c:v>
                </c:pt>
                <c:pt idx="21">
                  <c:v>0.1074510808905251</c:v>
                </c:pt>
                <c:pt idx="22">
                  <c:v>0.10690394711692815</c:v>
                </c:pt>
                <c:pt idx="23">
                  <c:v>0.10636088653291884</c:v>
                </c:pt>
                <c:pt idx="24">
                  <c:v>0.10578795434558827</c:v>
                </c:pt>
                <c:pt idx="25">
                  <c:v>0.10514320960802188</c:v>
                </c:pt>
                <c:pt idx="26">
                  <c:v>0.10450670092586205</c:v>
                </c:pt>
                <c:pt idx="27">
                  <c:v>0.10383874817978217</c:v>
                </c:pt>
                <c:pt idx="28">
                  <c:v>0.10313905634697523</c:v>
                </c:pt>
                <c:pt idx="29">
                  <c:v>0.10240744762868303</c:v>
                </c:pt>
                <c:pt idx="30">
                  <c:v>0.10164386526698609</c:v>
                </c:pt>
                <c:pt idx="31">
                  <c:v>0.1008483757469204</c:v>
                </c:pt>
                <c:pt idx="32">
                  <c:v>0.1000211693230815</c:v>
                </c:pt>
                <c:pt idx="33">
                  <c:v>9.9162558860107775E-2</c:v>
                </c:pt>
                <c:pt idx="34">
                  <c:v>9.8272977027238584E-2</c:v>
                </c:pt>
                <c:pt idx="35">
                  <c:v>9.7352971935876387E-2</c:v>
                </c:pt>
                <c:pt idx="36">
                  <c:v>9.6403201353358142E-2</c:v>
                </c:pt>
                <c:pt idx="37">
                  <c:v>9.5424425663801382E-2</c:v>
                </c:pt>
                <c:pt idx="38">
                  <c:v>9.4417499776349084E-2</c:v>
                </c:pt>
                <c:pt idx="39">
                  <c:v>9.3453133090689214E-2</c:v>
                </c:pt>
                <c:pt idx="40">
                  <c:v>9.23945176141973E-2</c:v>
                </c:pt>
                <c:pt idx="41">
                  <c:v>9.1310717764872748E-2</c:v>
                </c:pt>
                <c:pt idx="42">
                  <c:v>9.0277450313126562E-2</c:v>
                </c:pt>
                <c:pt idx="43">
                  <c:v>8.9148221869471231E-2</c:v>
                </c:pt>
                <c:pt idx="44">
                  <c:v>8.7997264016559579E-2</c:v>
                </c:pt>
                <c:pt idx="45">
                  <c:v>8.6825822366534869E-2</c:v>
                </c:pt>
                <c:pt idx="46">
                  <c:v>8.5635162080547861E-2</c:v>
                </c:pt>
                <c:pt idx="47">
                  <c:v>8.4507665710151988E-2</c:v>
                </c:pt>
                <c:pt idx="48">
                  <c:v>8.3283472637913206E-2</c:v>
                </c:pt>
                <c:pt idx="49">
                  <c:v>8.2043810659447963E-2</c:v>
                </c:pt>
                <c:pt idx="50">
                  <c:v>8.0789949623552237E-2</c:v>
                </c:pt>
                <c:pt idx="51">
                  <c:v>7.9607977324073098E-2</c:v>
                </c:pt>
                <c:pt idx="52">
                  <c:v>7.8330212169868477E-2</c:v>
                </c:pt>
                <c:pt idx="53">
                  <c:v>7.7041880564716045E-2</c:v>
                </c:pt>
                <c:pt idx="54">
                  <c:v>7.5830959352042357E-2</c:v>
                </c:pt>
                <c:pt idx="55">
                  <c:v>7.452556591845047E-2</c:v>
                </c:pt>
                <c:pt idx="56">
                  <c:v>7.3213037351366361E-2</c:v>
                </c:pt>
                <c:pt idx="57">
                  <c:v>7.1982557394859953E-2</c:v>
                </c:pt>
                <c:pt idx="58">
                  <c:v>7.0659370647847497E-2</c:v>
                </c:pt>
                <c:pt idx="59">
                  <c:v>6.9420814808671127E-2</c:v>
                </c:pt>
                <c:pt idx="60">
                  <c:v>6.8090927546659852E-2</c:v>
                </c:pt>
                <c:pt idx="61">
                  <c:v>6.6847891972430379E-2</c:v>
                </c:pt>
                <c:pt idx="62">
                  <c:v>6.5603924227432719E-2</c:v>
                </c:pt>
                <c:pt idx="63">
                  <c:v>6.4270945285627323E-2</c:v>
                </c:pt>
                <c:pt idx="64">
                  <c:v>6.3027483949722851E-2</c:v>
                </c:pt>
                <c:pt idx="65">
                  <c:v>6.1696755380167834E-2</c:v>
                </c:pt>
                <c:pt idx="66">
                  <c:v>6.045694790254403E-2</c:v>
                </c:pt>
                <c:pt idx="67">
                  <c:v>5.9219984150580968E-2</c:v>
                </c:pt>
                <c:pt idx="68">
                  <c:v>5.7898594734460525E-2</c:v>
                </c:pt>
                <c:pt idx="69">
                  <c:v>5.6669670072719135E-2</c:v>
                </c:pt>
                <c:pt idx="70">
                  <c:v>5.5445632526588774E-2</c:v>
                </c:pt>
                <c:pt idx="71">
                  <c:v>5.4140309569280891E-2</c:v>
                </c:pt>
                <c:pt idx="72">
                  <c:v>5.2928404673452757E-2</c:v>
                </c:pt>
                <c:pt idx="73">
                  <c:v>5.1723300443601024E-2</c:v>
                </c:pt>
                <c:pt idx="74">
                  <c:v>5.0440343244583304E-2</c:v>
                </c:pt>
                <c:pt idx="75">
                  <c:v>4.925121563748576E-2</c:v>
                </c:pt>
                <c:pt idx="76">
                  <c:v>4.8070689533704206E-2</c:v>
                </c:pt>
                <c:pt idx="77">
                  <c:v>4.6899328708299902E-2</c:v>
                </c:pt>
                <c:pt idx="78">
                  <c:v>4.5737686141291645E-2</c:v>
                </c:pt>
                <c:pt idx="79">
                  <c:v>4.458630402622444E-2</c:v>
                </c:pt>
                <c:pt idx="80">
                  <c:v>4.336466970044555E-2</c:v>
                </c:pt>
                <c:pt idx="81">
                  <c:v>4.231643532338869E-2</c:v>
                </c:pt>
                <c:pt idx="82">
                  <c:v>4.1119624975322129E-2</c:v>
                </c:pt>
                <c:pt idx="83">
                  <c:v>4.0015383993861751E-2</c:v>
                </c:pt>
                <c:pt idx="84">
                  <c:v>3.8923979966151954E-2</c:v>
                </c:pt>
                <c:pt idx="85">
                  <c:v>3.7845883988437301E-2</c:v>
                </c:pt>
                <c:pt idx="86">
                  <c:v>3.6857111195569531E-2</c:v>
                </c:pt>
                <c:pt idx="87">
                  <c:v>3.5731432310034554E-2</c:v>
                </c:pt>
                <c:pt idx="88">
                  <c:v>3.4695948323087915E-2</c:v>
                </c:pt>
                <c:pt idx="89">
                  <c:v>3.3675514200390978E-2</c:v>
                </c:pt>
                <c:pt idx="90">
                  <c:v>3.2741790234931019E-2</c:v>
                </c:pt>
                <c:pt idx="91">
                  <c:v>3.1751483190063996E-2</c:v>
                </c:pt>
                <c:pt idx="92">
                  <c:v>3.0777334573721581E-2</c:v>
                </c:pt>
                <c:pt idx="93">
                  <c:v>2.9819685979513923E-2</c:v>
                </c:pt>
                <c:pt idx="94">
                  <c:v>2.8878858675547885E-2</c:v>
                </c:pt>
                <c:pt idx="95">
                  <c:v>2.7955152698139685E-2</c:v>
                </c:pt>
                <c:pt idx="96">
                  <c:v>2.7048845975319549E-2</c:v>
                </c:pt>
                <c:pt idx="97">
                  <c:v>2.6160193492457153E-2</c:v>
                </c:pt>
                <c:pt idx="98">
                  <c:v>2.5351026460677852E-2</c:v>
                </c:pt>
                <c:pt idx="99">
                  <c:v>2.4497053170732072E-2</c:v>
                </c:pt>
                <c:pt idx="100">
                  <c:v>2.3720426346136747E-2</c:v>
                </c:pt>
                <c:pt idx="101">
                  <c:v>2.2901814508845212E-2</c:v>
                </c:pt>
                <c:pt idx="102">
                  <c:v>2.2101745943969523E-2</c:v>
                </c:pt>
                <c:pt idx="103">
                  <c:v>2.1375523221591867E-2</c:v>
                </c:pt>
                <c:pt idx="104">
                  <c:v>2.0611496678703139E-2</c:v>
                </c:pt>
                <c:pt idx="105">
                  <c:v>1.9866252543226531E-2</c:v>
                </c:pt>
                <c:pt idx="106">
                  <c:v>1.9191083862670502E-2</c:v>
                </c:pt>
                <c:pt idx="107">
                  <c:v>1.8482121609104937E-2</c:v>
                </c:pt>
                <c:pt idx="108">
                  <c:v>1.7840627069693304E-2</c:v>
                </c:pt>
                <c:pt idx="109">
                  <c:v>1.7167863963510943E-2</c:v>
                </c:pt>
                <c:pt idx="110">
                  <c:v>1.6513776347745476E-2</c:v>
                </c:pt>
                <c:pt idx="111">
                  <c:v>1.5923046424375528E-2</c:v>
                </c:pt>
                <c:pt idx="112">
                  <c:v>1.5348238076097752E-2</c:v>
                </c:pt>
                <c:pt idx="113">
                  <c:v>1.4746887206304132E-2</c:v>
                </c:pt>
                <c:pt idx="114">
                  <c:v>1.4204759657852693E-2</c:v>
                </c:pt>
                <c:pt idx="115">
                  <c:v>1.3638275002778054E-2</c:v>
                </c:pt>
                <c:pt idx="116">
                  <c:v>1.3128182633318171E-2</c:v>
                </c:pt>
                <c:pt idx="117">
                  <c:v>1.2633243368543849E-2</c:v>
                </c:pt>
                <c:pt idx="118">
                  <c:v>1.2116953413873761E-2</c:v>
                </c:pt>
                <c:pt idx="119">
                  <c:v>1.1617748670561796E-2</c:v>
                </c:pt>
                <c:pt idx="120">
                  <c:v>1.1169256793483835E-2</c:v>
                </c:pt>
                <c:pt idx="121">
                  <c:v>1.0735022447338568E-2</c:v>
                </c:pt>
                <c:pt idx="122">
                  <c:v>1.0314800786961535E-2</c:v>
                </c:pt>
                <c:pt idx="123">
                  <c:v>9.9083375077066473E-3</c:v>
                </c:pt>
                <c:pt idx="124">
                  <c:v>9.485692772528951E-3</c:v>
                </c:pt>
                <c:pt idx="125">
                  <c:v>9.1356271815411245E-3</c:v>
                </c:pt>
                <c:pt idx="126">
                  <c:v>8.7688326225115899E-3</c:v>
                </c:pt>
                <c:pt idx="127">
                  <c:v>8.4147032571069164E-3</c:v>
                </c:pt>
                <c:pt idx="128">
                  <c:v>8.0471671073500412E-3</c:v>
                </c:pt>
                <c:pt idx="129">
                  <c:v>7.7184185168164641E-3</c:v>
                </c:pt>
                <c:pt idx="130">
                  <c:v>7.4254101510712236E-3</c:v>
                </c:pt>
                <c:pt idx="131">
                  <c:v>7.1190287992116781E-3</c:v>
                </c:pt>
                <c:pt idx="132">
                  <c:v>6.8238425276167768E-3</c:v>
                </c:pt>
                <c:pt idx="133">
                  <c:v>6.5395518388357164E-3</c:v>
                </c:pt>
                <c:pt idx="134">
                  <c:v>6.265857156372517E-3</c:v>
                </c:pt>
                <c:pt idx="135">
                  <c:v>6.0024594984223285E-3</c:v>
                </c:pt>
                <c:pt idx="136">
                  <c:v>5.768205039596682E-3</c:v>
                </c:pt>
                <c:pt idx="137">
                  <c:v>5.5237740368360684E-3</c:v>
                </c:pt>
                <c:pt idx="138">
                  <c:v>5.288775299313782E-3</c:v>
                </c:pt>
                <c:pt idx="139">
                  <c:v>5.0629179119044175E-3</c:v>
                </c:pt>
                <c:pt idx="140">
                  <c:v>4.8459142767601389E-3</c:v>
                </c:pt>
                <c:pt idx="141">
                  <c:v>4.6374805445439987E-3</c:v>
                </c:pt>
                <c:pt idx="142">
                  <c:v>4.4373370055731075E-3</c:v>
                </c:pt>
                <c:pt idx="143">
                  <c:v>4.2452084418181874E-3</c:v>
                </c:pt>
                <c:pt idx="144">
                  <c:v>4.0608244409031293E-3</c:v>
                </c:pt>
                <c:pt idx="145">
                  <c:v>3.8839196734146973E-3</c:v>
                </c:pt>
                <c:pt idx="146">
                  <c:v>3.7142341349720291E-3</c:v>
                </c:pt>
                <c:pt idx="147">
                  <c:v>3.5637887651301893E-3</c:v>
                </c:pt>
                <c:pt idx="148">
                  <c:v>3.4072760658132605E-3</c:v>
                </c:pt>
                <c:pt idx="149">
                  <c:v>3.2572549323240723E-3</c:v>
                </c:pt>
                <c:pt idx="150">
                  <c:v>3.113487969544288E-3</c:v>
                </c:pt>
                <c:pt idx="151">
                  <c:v>2.9757438402427802E-3</c:v>
                </c:pt>
                <c:pt idx="152">
                  <c:v>2.8437973325920506E-3</c:v>
                </c:pt>
                <c:pt idx="153">
                  <c:v>2.7269568401833036E-3</c:v>
                </c:pt>
                <c:pt idx="154">
                  <c:v>2.6055493083940052E-3</c:v>
                </c:pt>
                <c:pt idx="155">
                  <c:v>2.4893165269899435E-3</c:v>
                </c:pt>
                <c:pt idx="156">
                  <c:v>2.378057544916426E-3</c:v>
                </c:pt>
                <c:pt idx="157">
                  <c:v>2.2715775607827036E-3</c:v>
                </c:pt>
                <c:pt idx="158">
                  <c:v>2.1696878765682815E-3</c:v>
                </c:pt>
                <c:pt idx="159">
                  <c:v>2.0722058376224464E-3</c:v>
                </c:pt>
                <c:pt idx="160">
                  <c:v>1.9789547603832713E-3</c:v>
                </c:pt>
                <c:pt idx="161">
                  <c:v>1.8964843308778665E-3</c:v>
                </c:pt>
                <c:pt idx="162">
                  <c:v>1.8108946847162437E-3</c:v>
                </c:pt>
                <c:pt idx="163">
                  <c:v>1.7290529516745066E-3</c:v>
                </c:pt>
                <c:pt idx="164">
                  <c:v>1.6508049843431761E-3</c:v>
                </c:pt>
                <c:pt idx="165">
                  <c:v>1.5760021146192997E-3</c:v>
                </c:pt>
                <c:pt idx="166">
                  <c:v>1.5045010339487829E-3</c:v>
                </c:pt>
                <c:pt idx="167">
                  <c:v>1.4361636691407149E-3</c:v>
                </c:pt>
                <c:pt idx="168">
                  <c:v>1.3708570545993212E-3</c:v>
                </c:pt>
                <c:pt idx="169">
                  <c:v>1.3084532017525754E-3</c:v>
                </c:pt>
                <c:pt idx="170">
                  <c:v>1.2488289663910195E-3</c:v>
                </c:pt>
                <c:pt idx="171">
                  <c:v>1.1918659145684521E-3</c:v>
                </c:pt>
                <c:pt idx="172">
                  <c:v>1.1374501876568481E-3</c:v>
                </c:pt>
                <c:pt idx="173">
                  <c:v>1.0854723670917241E-3</c:v>
                </c:pt>
                <c:pt idx="174">
                  <c:v>1.0358273392913177E-3</c:v>
                </c:pt>
                <c:pt idx="175">
                  <c:v>9.848566321138323E-4</c:v>
                </c:pt>
                <c:pt idx="176">
                  <c:v>9.4313592672282034E-4</c:v>
                </c:pt>
                <c:pt idx="177">
                  <c:v>8.9665576057051109E-4</c:v>
                </c:pt>
                <c:pt idx="178">
                  <c:v>8.5861605849969075E-4</c:v>
                </c:pt>
                <c:pt idx="179">
                  <c:v>8.162425440071411E-4</c:v>
                </c:pt>
                <c:pt idx="180">
                  <c:v>7.7874518799243939E-4</c:v>
                </c:pt>
                <c:pt idx="181">
                  <c:v>7.4294832437166549E-4</c:v>
                </c:pt>
                <c:pt idx="182">
                  <c:v>7.0877680702964281E-4</c:v>
                </c:pt>
                <c:pt idx="183">
                  <c:v>6.7615863535033067E-4</c:v>
                </c:pt>
                <c:pt idx="184">
                  <c:v>6.4502483818816635E-4</c:v>
                </c:pt>
                <c:pt idx="185">
                  <c:v>6.1530936069371369E-4</c:v>
                </c:pt>
                <c:pt idx="186">
                  <c:v>5.8694895406455642E-4</c:v>
                </c:pt>
                <c:pt idx="187">
                  <c:v>5.5988306827429546E-4</c:v>
                </c:pt>
                <c:pt idx="188">
                  <c:v>5.3405374781567586E-4</c:v>
                </c:pt>
                <c:pt idx="189">
                  <c:v>5.0940553047899677E-4</c:v>
                </c:pt>
                <c:pt idx="190">
                  <c:v>4.8588534917375157E-4</c:v>
                </c:pt>
                <c:pt idx="191">
                  <c:v>4.634424367894083E-4</c:v>
                </c:pt>
                <c:pt idx="192">
                  <c:v>4.4202823408067278E-4</c:v>
                </c:pt>
                <c:pt idx="193">
                  <c:v>4.2159630055345581E-4</c:v>
                </c:pt>
                <c:pt idx="194">
                  <c:v>4.021022283195004E-4</c:v>
                </c:pt>
                <c:pt idx="195">
                  <c:v>3.8350355888045742E-4</c:v>
                </c:pt>
                <c:pt idx="196">
                  <c:v>3.6442907316522159E-4</c:v>
                </c:pt>
                <c:pt idx="197">
                  <c:v>3.4883186218749471E-4</c:v>
                </c:pt>
                <c:pt idx="198">
                  <c:v>3.3268295601575988E-4</c:v>
                </c:pt>
                <c:pt idx="199">
                  <c:v>3.1727754808510094E-4</c:v>
                </c:pt>
                <c:pt idx="200">
                  <c:v>3.0258177770096868E-4</c:v>
                </c:pt>
                <c:pt idx="201">
                  <c:v>2.8856329292336241E-4</c:v>
                </c:pt>
                <c:pt idx="202">
                  <c:v>2.7519118634775736E-4</c:v>
                </c:pt>
                <c:pt idx="203">
                  <c:v>2.6243593334602611E-4</c:v>
                </c:pt>
                <c:pt idx="204">
                  <c:v>2.5026933269870904E-4</c:v>
                </c:pt>
                <c:pt idx="205">
                  <c:v>2.3866444954916247E-4</c:v>
                </c:pt>
                <c:pt idx="206">
                  <c:v>2.2842855018535648E-4</c:v>
                </c:pt>
                <c:pt idx="207">
                  <c:v>2.1783259694490103E-4</c:v>
                </c:pt>
                <c:pt idx="208">
                  <c:v>2.0772638377540968E-4</c:v>
                </c:pt>
                <c:pt idx="209">
                  <c:v>1.9881279771772248E-4</c:v>
                </c:pt>
                <c:pt idx="210">
                  <c:v>1.8958610125246688E-4</c:v>
                </c:pt>
                <c:pt idx="211">
                  <c:v>1.8078626640761808E-4</c:v>
                </c:pt>
                <c:pt idx="212">
                  <c:v>1.7239366624887295E-4</c:v>
                </c:pt>
                <c:pt idx="213">
                  <c:v>1.6438956530836861E-4</c:v>
                </c:pt>
                <c:pt idx="214">
                  <c:v>1.5733050662995068E-4</c:v>
                </c:pt>
                <c:pt idx="215">
                  <c:v>1.5002395997973099E-4</c:v>
                </c:pt>
                <c:pt idx="216">
                  <c:v>1.4305589457583168E-4</c:v>
                </c:pt>
                <c:pt idx="217">
                  <c:v>1.3641070616087809E-4</c:v>
                </c:pt>
                <c:pt idx="218">
                  <c:v>1.3055037321659833E-4</c:v>
                </c:pt>
                <c:pt idx="219">
                  <c:v>1.2448483555815889E-4</c:v>
                </c:pt>
                <c:pt idx="220">
                  <c:v>1.1870053146481759E-4</c:v>
                </c:pt>
                <c:pt idx="221">
                  <c:v>1.1318447382262585E-4</c:v>
                </c:pt>
                <c:pt idx="222">
                  <c:v>1.0832009041407864E-4</c:v>
                </c:pt>
                <c:pt idx="223">
                  <c:v>1.0366439075550776E-4</c:v>
                </c:pt>
                <c:pt idx="224">
                  <c:v>9.8845872330463553E-5</c:v>
                </c:pt>
                <c:pt idx="225">
                  <c:v>9.4596716580138313E-5</c:v>
                </c:pt>
                <c:pt idx="226">
                  <c:v>9.0199022715164231E-5</c:v>
                </c:pt>
                <c:pt idx="227">
                  <c:v>8.632101952743295E-5</c:v>
                </c:pt>
                <c:pt idx="228">
                  <c:v>8.2609508158799241E-5</c:v>
                </c:pt>
                <c:pt idx="229">
                  <c:v>7.9057360773325669E-5</c:v>
                </c:pt>
                <c:pt idx="230">
                  <c:v>7.5381130987110768E-5</c:v>
                </c:pt>
                <c:pt idx="231">
                  <c:v>7.2139410218926761E-5</c:v>
                </c:pt>
                <c:pt idx="232">
                  <c:v>6.9036931090984946E-5</c:v>
                </c:pt>
                <c:pt idx="233">
                  <c:v>6.6067726772697379E-5</c:v>
                </c:pt>
                <c:pt idx="234">
                  <c:v>6.2994866366642964E-5</c:v>
                </c:pt>
                <c:pt idx="235">
                  <c:v>6.0285253514687829E-5</c:v>
                </c:pt>
                <c:pt idx="236">
                  <c:v>5.7692073448134418E-5</c:v>
                </c:pt>
                <c:pt idx="237">
                  <c:v>5.5210332814606469E-5</c:v>
                </c:pt>
                <c:pt idx="238">
                  <c:v>5.2641997772173768E-5</c:v>
                </c:pt>
                <c:pt idx="239">
                  <c:v>5.0562254001206761E-5</c:v>
                </c:pt>
                <c:pt idx="240">
                  <c:v>4.8209962907379291E-5</c:v>
                </c:pt>
                <c:pt idx="241">
                  <c:v>4.6135788478338994E-5</c:v>
                </c:pt>
                <c:pt idx="242">
                  <c:v>4.4150784634575109E-5</c:v>
                </c:pt>
                <c:pt idx="243">
                  <c:v>4.2251123596059066E-5</c:v>
                </c:pt>
                <c:pt idx="244">
                  <c:v>4.0433141412714767E-5</c:v>
                </c:pt>
                <c:pt idx="245">
                  <c:v>3.8693330993104199E-5</c:v>
                </c:pt>
                <c:pt idx="246">
                  <c:v>3.6892861129642296E-5</c:v>
                </c:pt>
                <c:pt idx="247">
                  <c:v>3.5305293419991254E-5</c:v>
                </c:pt>
                <c:pt idx="248">
                  <c:v>3.3786001703856929E-5</c:v>
                </c:pt>
                <c:pt idx="249">
                  <c:v>3.2450788984645767E-5</c:v>
                </c:pt>
                <c:pt idx="250">
                  <c:v>3.1054269024957907E-5</c:v>
                </c:pt>
                <c:pt idx="251">
                  <c:v>2.9717817386393295E-5</c:v>
                </c:pt>
                <c:pt idx="252">
                  <c:v>2.8438852962473545E-5</c:v>
                </c:pt>
                <c:pt idx="253">
                  <c:v>2.7214905336353581E-5</c:v>
                </c:pt>
                <c:pt idx="254">
                  <c:v>2.6043610052447053E-5</c:v>
                </c:pt>
                <c:pt idx="255">
                  <c:v>2.4922704088424102E-5</c:v>
                </c:pt>
                <c:pt idx="256">
                  <c:v>2.3850021519271476E-5</c:v>
                </c:pt>
                <c:pt idx="257">
                  <c:v>2.2823489365450091E-5</c:v>
                </c:pt>
                <c:pt idx="258">
                  <c:v>2.1841123617304056E-5</c:v>
                </c:pt>
                <c:pt idx="259">
                  <c:v>2.0901025428535195E-5</c:v>
                </c:pt>
                <c:pt idx="260">
                  <c:v>2.0074846105379059E-5</c:v>
                </c:pt>
                <c:pt idx="261">
                  <c:v>1.9210747757551283E-5</c:v>
                </c:pt>
                <c:pt idx="262">
                  <c:v>1.8383831675523192E-5</c:v>
                </c:pt>
                <c:pt idx="263">
                  <c:v>1.7592498898722234E-5</c:v>
                </c:pt>
                <c:pt idx="264">
                  <c:v>1.6897061314622471E-5</c:v>
                </c:pt>
                <c:pt idx="265">
                  <c:v>1.6169708708662686E-5</c:v>
                </c:pt>
                <c:pt idx="266">
                  <c:v>1.5473657407113186E-5</c:v>
                </c:pt>
                <c:pt idx="267">
                  <c:v>1.4861956806503182E-5</c:v>
                </c:pt>
                <c:pt idx="268">
                  <c:v>1.4222185939872708E-5</c:v>
                </c:pt>
                <c:pt idx="269">
                  <c:v>1.3609949152698979E-5</c:v>
                </c:pt>
                <c:pt idx="270">
                  <c:v>1.3071907505091578E-5</c:v>
                </c:pt>
                <c:pt idx="271">
                  <c:v>1.2509177188208016E-5</c:v>
                </c:pt>
                <c:pt idx="272">
                  <c:v>1.2014643266873149E-5</c:v>
                </c:pt>
                <c:pt idx="273">
                  <c:v>1.149741787639191E-5</c:v>
                </c:pt>
                <c:pt idx="274">
                  <c:v>1.1042874884523984E-5</c:v>
                </c:pt>
                <c:pt idx="275">
                  <c:v>1.0567476063108264E-5</c:v>
                </c:pt>
                <c:pt idx="276">
                  <c:v>1.0149691258808899E-5</c:v>
                </c:pt>
                <c:pt idx="277">
                  <c:v>9.7484207742643394E-6</c:v>
                </c:pt>
                <c:pt idx="278">
                  <c:v>9.3630120427151663E-6</c:v>
                </c:pt>
                <c:pt idx="279">
                  <c:v>8.9928382669519001E-6</c:v>
                </c:pt>
                <c:pt idx="280">
                  <c:v>8.6056809378888233E-6</c:v>
                </c:pt>
                <c:pt idx="281">
                  <c:v>8.2654445357697649E-6</c:v>
                </c:pt>
                <c:pt idx="282">
                  <c:v>7.9386579578897274E-6</c:v>
                </c:pt>
                <c:pt idx="283">
                  <c:v>7.6247896649713664E-6</c:v>
                </c:pt>
                <c:pt idx="284">
                  <c:v>7.3233291131604618E-6</c:v>
                </c:pt>
                <c:pt idx="285">
                  <c:v>7.0337859255592399E-6</c:v>
                </c:pt>
                <c:pt idx="286">
                  <c:v>6.7805096629556287E-6</c:v>
                </c:pt>
                <c:pt idx="287">
                  <c:v>6.5124255614356752E-6</c:v>
                </c:pt>
                <c:pt idx="288">
                  <c:v>6.2549396752205259E-6</c:v>
                </c:pt>
                <c:pt idx="289">
                  <c:v>6.0297055897531757E-6</c:v>
                </c:pt>
                <c:pt idx="290">
                  <c:v>5.7913033942388796E-6</c:v>
                </c:pt>
                <c:pt idx="291">
                  <c:v>5.5827627709108327E-6</c:v>
                </c:pt>
                <c:pt idx="292">
                  <c:v>5.3620301372651993E-6</c:v>
                </c:pt>
                <c:pt idx="293">
                  <c:v>5.1689459481465469E-6</c:v>
                </c:pt>
                <c:pt idx="294">
                  <c:v>4.9828140301655723E-6</c:v>
                </c:pt>
                <c:pt idx="295">
                  <c:v>4.8033840993189762E-6</c:v>
                </c:pt>
                <c:pt idx="296">
                  <c:v>4.6134642675907911E-6</c:v>
                </c:pt>
                <c:pt idx="297">
                  <c:v>4.4636737756355148E-6</c:v>
                </c:pt>
                <c:pt idx="298">
                  <c:v>4.3029365671892408E-6</c:v>
                </c:pt>
                <c:pt idx="299">
                  <c:v>4.1479871012368283E-6</c:v>
                </c:pt>
                <c:pt idx="300">
                  <c:v>4.0133087255253539E-6</c:v>
                </c:pt>
                <c:pt idx="301">
                  <c:v>3.868788107932886E-6</c:v>
                </c:pt>
                <c:pt idx="302">
                  <c:v>3.7431742805787118E-6</c:v>
                </c:pt>
                <c:pt idx="303">
                  <c:v>3.621638692627019E-6</c:v>
                </c:pt>
                <c:pt idx="304">
                  <c:v>3.491221394005233E-6</c:v>
                </c:pt>
                <c:pt idx="305">
                  <c:v>3.3778658823308655E-6</c:v>
                </c:pt>
                <c:pt idx="306">
                  <c:v>3.2681906714470877E-6</c:v>
                </c:pt>
                <c:pt idx="307">
                  <c:v>3.1620762867355095E-6</c:v>
                </c:pt>
                <c:pt idx="308">
                  <c:v>3.0706481898129488E-6</c:v>
                </c:pt>
                <c:pt idx="309">
                  <c:v>2.9709474518648419E-6</c:v>
                </c:pt>
                <c:pt idx="310">
                  <c:v>2.8744837315613268E-6</c:v>
                </c:pt>
                <c:pt idx="311">
                  <c:v>2.7913706677667017E-6</c:v>
                </c:pt>
                <c:pt idx="312">
                  <c:v>2.7106606292707612E-6</c:v>
                </c:pt>
                <c:pt idx="313">
                  <c:v>2.6322841445016746E-6</c:v>
                </c:pt>
                <c:pt idx="314">
                  <c:v>2.5561737499129047E-6</c:v>
                </c:pt>
                <c:pt idx="315">
                  <c:v>2.482263932042435E-6</c:v>
                </c:pt>
                <c:pt idx="316">
                  <c:v>2.4104910710738849E-6</c:v>
                </c:pt>
                <c:pt idx="317">
                  <c:v>2.3407933862075252E-6</c:v>
                </c:pt>
                <c:pt idx="318">
                  <c:v>2.2814629979312183E-6</c:v>
                </c:pt>
                <c:pt idx="319">
                  <c:v>2.2154959275769247E-6</c:v>
                </c:pt>
                <c:pt idx="320">
                  <c:v>2.1593412441473256E-6</c:v>
                </c:pt>
                <c:pt idx="321">
                  <c:v>2.1046098237946887E-6</c:v>
                </c:pt>
                <c:pt idx="322">
                  <c:v>2.0512655959382287E-6</c:v>
                </c:pt>
                <c:pt idx="323">
                  <c:v>1.9919543093715424E-6</c:v>
                </c:pt>
                <c:pt idx="324">
                  <c:v>1.941465394331895E-6</c:v>
                </c:pt>
                <c:pt idx="325">
                  <c:v>1.8922561507250245E-6</c:v>
                </c:pt>
                <c:pt idx="326">
                  <c:v>1.8510707066990035E-6</c:v>
                </c:pt>
                <c:pt idx="327">
                  <c:v>1.8041525753853037E-6</c:v>
                </c:pt>
                <c:pt idx="328">
                  <c:v>1.7584236174581768E-6</c:v>
                </c:pt>
                <c:pt idx="329">
                  <c:v>1.720150986341722E-6</c:v>
                </c:pt>
                <c:pt idx="330">
                  <c:v>1.6827113465415466E-6</c:v>
                </c:pt>
                <c:pt idx="331">
                  <c:v>1.6400604116210298E-6</c:v>
                </c:pt>
                <c:pt idx="332">
                  <c:v>1.604363920523593E-6</c:v>
                </c:pt>
                <c:pt idx="333">
                  <c:v>1.5694443549863541E-6</c:v>
                </c:pt>
                <c:pt idx="334">
                  <c:v>1.5352848063191568E-6</c:v>
                </c:pt>
                <c:pt idx="335">
                  <c:v>1.5018687337795508E-6</c:v>
                </c:pt>
                <c:pt idx="336">
                  <c:v>1.4691799565905806E-6</c:v>
                </c:pt>
                <c:pt idx="337">
                  <c:v>1.4424834517558022E-6</c:v>
                </c:pt>
                <c:pt idx="338">
                  <c:v>1.4110871875421868E-6</c:v>
                </c:pt>
                <c:pt idx="339">
                  <c:v>1.3854462625095763E-6</c:v>
                </c:pt>
                <c:pt idx="340">
                  <c:v>1.3552914077738415E-6</c:v>
                </c:pt>
                <c:pt idx="341">
                  <c:v>1.3306643268529078E-6</c:v>
                </c:pt>
                <c:pt idx="342">
                  <c:v>1.3064847359711361E-6</c:v>
                </c:pt>
                <c:pt idx="343">
                  <c:v>1.28274450429233E-6</c:v>
                </c:pt>
                <c:pt idx="344">
                  <c:v>1.2594356487315856E-6</c:v>
                </c:pt>
                <c:pt idx="345">
                  <c:v>1.2365503312257947E-6</c:v>
                </c:pt>
                <c:pt idx="346">
                  <c:v>1.2140808561258972E-6</c:v>
                </c:pt>
                <c:pt idx="347">
                  <c:v>1.1920196675954827E-6</c:v>
                </c:pt>
                <c:pt idx="348">
                  <c:v>1.1746596932775021E-6</c:v>
                </c:pt>
                <c:pt idx="349">
                  <c:v>1.1533148164566664E-6</c:v>
                </c:pt>
                <c:pt idx="350">
                  <c:v>1.1365185090124424E-6</c:v>
                </c:pt>
                <c:pt idx="351">
                  <c:v>1.1158666866597189E-6</c:v>
                </c:pt>
                <c:pt idx="352">
                  <c:v>1.0996157448975133E-6</c:v>
                </c:pt>
                <c:pt idx="353">
                  <c:v>1.0836014695426059E-6</c:v>
                </c:pt>
                <c:pt idx="354">
                  <c:v>1.0678204140819218E-6</c:v>
                </c:pt>
                <c:pt idx="355">
                  <c:v>1.0522691822045232E-6</c:v>
                </c:pt>
                <c:pt idx="356">
                  <c:v>1.0369444270582757E-6</c:v>
                </c:pt>
                <c:pt idx="357">
                  <c:v>1.0218428505065049E-6</c:v>
                </c:pt>
                <c:pt idx="358">
                  <c:v>1.0069612024679892E-6</c:v>
                </c:pt>
                <c:pt idx="359">
                  <c:v>9.9229628016076841E-7</c:v>
                </c:pt>
                <c:pt idx="360">
                  <c:v>9.8143791434971019E-7</c:v>
                </c:pt>
                <c:pt idx="361">
                  <c:v>9.6714469530719519E-7</c:v>
                </c:pt>
                <c:pt idx="362">
                  <c:v>9.5656155030311195E-7</c:v>
                </c:pt>
                <c:pt idx="363">
                  <c:v>9.4609421126672485E-7</c:v>
                </c:pt>
                <c:pt idx="364">
                  <c:v>9.3574141102813406E-7</c:v>
                </c:pt>
                <c:pt idx="365">
                  <c:v>9.2211368462461375E-7</c:v>
                </c:pt>
                <c:pt idx="366">
                  <c:v>9.1202329131884883E-7</c:v>
                </c:pt>
                <c:pt idx="367">
                  <c:v>9.0204331221485096E-7</c:v>
                </c:pt>
                <c:pt idx="368">
                  <c:v>8.9217253914172611E-7</c:v>
                </c:pt>
                <c:pt idx="369">
                  <c:v>8.8240977715281704E-7</c:v>
                </c:pt>
                <c:pt idx="370">
                  <c:v>8.7596069113690645E-7</c:v>
                </c:pt>
                <c:pt idx="371">
                  <c:v>8.6637532760966376E-7</c:v>
                </c:pt>
                <c:pt idx="372">
                  <c:v>8.5689485215470683E-7</c:v>
                </c:pt>
                <c:pt idx="373">
                  <c:v>8.5063223905577035E-7</c:v>
                </c:pt>
                <c:pt idx="374">
                  <c:v>8.4132403280960969E-7</c:v>
                </c:pt>
                <c:pt idx="375">
                  <c:v>8.3517521734077137E-7</c:v>
                </c:pt>
                <c:pt idx="376">
                  <c:v>8.2603615009671948E-7</c:v>
                </c:pt>
                <c:pt idx="377">
                  <c:v>8.1999906451348861E-7</c:v>
                </c:pt>
                <c:pt idx="378">
                  <c:v>8.1102606294353651E-7</c:v>
                </c:pt>
                <c:pt idx="379">
                  <c:v>8.0509867705309266E-7</c:v>
                </c:pt>
                <c:pt idx="380">
                  <c:v>7.9921461088589266E-7</c:v>
                </c:pt>
                <c:pt idx="381">
                  <c:v>7.9337354783684893E-7</c:v>
                </c:pt>
                <c:pt idx="382">
                  <c:v>7.8757517364066695E-7</c:v>
                </c:pt>
                <c:pt idx="383">
                  <c:v>7.8181917631414829E-7</c:v>
                </c:pt>
                <c:pt idx="384">
                  <c:v>7.7610524615619705E-7</c:v>
                </c:pt>
                <c:pt idx="385">
                  <c:v>7.7326396010765555E-7</c:v>
                </c:pt>
                <c:pt idx="386">
                  <c:v>7.6761255497546366E-7</c:v>
                </c:pt>
                <c:pt idx="387">
                  <c:v>7.620024526279345E-7</c:v>
                </c:pt>
                <c:pt idx="388">
                  <c:v>7.5921279558106927E-7</c:v>
                </c:pt>
                <c:pt idx="389">
                  <c:v>7.5366408213885159E-7</c:v>
                </c:pt>
                <c:pt idx="390">
                  <c:v>7.5090495110515919E-7</c:v>
                </c:pt>
                <c:pt idx="391">
                  <c:v>7.4541695483602044E-7</c:v>
                </c:pt>
                <c:pt idx="392">
                  <c:v>7.426880157827741E-7</c:v>
                </c:pt>
                <c:pt idx="393">
                  <c:v>7.3996906712530204E-7</c:v>
                </c:pt>
                <c:pt idx="394">
                  <c:v>7.372600722944597E-7</c:v>
                </c:pt>
                <c:pt idx="395">
                  <c:v>7.3456099485572328E-7</c:v>
                </c:pt>
                <c:pt idx="396">
                  <c:v>7.318717984963664E-7</c:v>
                </c:pt>
                <c:pt idx="397">
                  <c:v>7.2652290445722195E-7</c:v>
                </c:pt>
                <c:pt idx="398">
                  <c:v>7.2386313483149705E-7</c:v>
                </c:pt>
                <c:pt idx="399">
                  <c:v>7.2121310239327662E-7</c:v>
                </c:pt>
                <c:pt idx="400">
                  <c:v>7.2121310239327662E-7</c:v>
                </c:pt>
                <c:pt idx="401">
                  <c:v>7.1857277149011592E-7</c:v>
                </c:pt>
                <c:pt idx="402">
                  <c:v>7.1594210660419184E-7</c:v>
                </c:pt>
                <c:pt idx="403">
                  <c:v>7.1332107235230303E-7</c:v>
                </c:pt>
                <c:pt idx="404">
                  <c:v>7.107096334858701E-7</c:v>
                </c:pt>
                <c:pt idx="405">
                  <c:v>7.0810775486528917E-7</c:v>
                </c:pt>
                <c:pt idx="406">
                  <c:v>7.0810775486528917E-7</c:v>
                </c:pt>
                <c:pt idx="407">
                  <c:v>7.0551540149840194E-7</c:v>
                </c:pt>
                <c:pt idx="408">
                  <c:v>7.0293253852126127E-7</c:v>
                </c:pt>
                <c:pt idx="409">
                  <c:v>7.0035913117889556E-7</c:v>
                </c:pt>
                <c:pt idx="410">
                  <c:v>7.0035913117889556E-7</c:v>
                </c:pt>
                <c:pt idx="411">
                  <c:v>6.9779514486377961E-7</c:v>
                </c:pt>
                <c:pt idx="412">
                  <c:v>6.9524054509018787E-7</c:v>
                </c:pt>
                <c:pt idx="413">
                  <c:v>6.9524054509018787E-7</c:v>
                </c:pt>
                <c:pt idx="414">
                  <c:v>6.9269529748778313E-7</c:v>
                </c:pt>
                <c:pt idx="415">
                  <c:v>6.9015936782085144E-7</c:v>
                </c:pt>
                <c:pt idx="416">
                  <c:v>6.9015936782085144E-7</c:v>
                </c:pt>
                <c:pt idx="417">
                  <c:v>6.8763272198189065E-7</c:v>
                </c:pt>
                <c:pt idx="418">
                  <c:v>6.8763272198189065E-7</c:v>
                </c:pt>
                <c:pt idx="419">
                  <c:v>6.8763272198189065E-7</c:v>
                </c:pt>
                <c:pt idx="420">
                  <c:v>6.8511532597878746E-7</c:v>
                </c:pt>
                <c:pt idx="421">
                  <c:v>6.8511532597878746E-7</c:v>
                </c:pt>
                <c:pt idx="422">
                  <c:v>6.8260714595405219E-7</c:v>
                </c:pt>
                <c:pt idx="423">
                  <c:v>6.8260714595405219E-7</c:v>
                </c:pt>
                <c:pt idx="424">
                  <c:v>6.8260714595405219E-7</c:v>
                </c:pt>
                <c:pt idx="425">
                  <c:v>6.8010814817199594E-7</c:v>
                </c:pt>
                <c:pt idx="426">
                  <c:v>6.8010814817199594E-7</c:v>
                </c:pt>
                <c:pt idx="427">
                  <c:v>6.7761829901231922E-7</c:v>
                </c:pt>
                <c:pt idx="428">
                  <c:v>6.7761829901231922E-7</c:v>
                </c:pt>
                <c:pt idx="429">
                  <c:v>6.7761829901231922E-7</c:v>
                </c:pt>
                <c:pt idx="430">
                  <c:v>6.7513756498934655E-7</c:v>
                </c:pt>
                <c:pt idx="431">
                  <c:v>6.7513756498934655E-7</c:v>
                </c:pt>
                <c:pt idx="432">
                  <c:v>6.7513756498934655E-7</c:v>
                </c:pt>
                <c:pt idx="433">
                  <c:v>6.7266591272638056E-7</c:v>
                </c:pt>
                <c:pt idx="434">
                  <c:v>6.7266591272638056E-7</c:v>
                </c:pt>
                <c:pt idx="435">
                  <c:v>6.7266591272638056E-7</c:v>
                </c:pt>
                <c:pt idx="436">
                  <c:v>6.7020330898134833E-7</c:v>
                </c:pt>
                <c:pt idx="437">
                  <c:v>6.7020330898134833E-7</c:v>
                </c:pt>
                <c:pt idx="438">
                  <c:v>6.7020330898134833E-7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Wmi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'Maha R80N ret(2)b'!$B$2:$B$700</c:f>
              <c:numCache>
                <c:formatCode>0.000</c:formatCode>
                <c:ptCount val="699"/>
                <c:pt idx="0">
                  <c:v>0.48919720398220667</c:v>
                </c:pt>
                <c:pt idx="1">
                  <c:v>0.48771446727388229</c:v>
                </c:pt>
                <c:pt idx="2">
                  <c:v>0.48612582080067773</c:v>
                </c:pt>
                <c:pt idx="3">
                  <c:v>0.48453717432747251</c:v>
                </c:pt>
                <c:pt idx="4">
                  <c:v>0.48294852785426795</c:v>
                </c:pt>
                <c:pt idx="5">
                  <c:v>0.48146579114594357</c:v>
                </c:pt>
                <c:pt idx="6">
                  <c:v>0.47966532514297794</c:v>
                </c:pt>
                <c:pt idx="7">
                  <c:v>0.47807667866977333</c:v>
                </c:pt>
                <c:pt idx="8">
                  <c:v>0.47638212243168793</c:v>
                </c:pt>
                <c:pt idx="9">
                  <c:v>0.47468756619360253</c:v>
                </c:pt>
                <c:pt idx="10">
                  <c:v>0.47299300995551768</c:v>
                </c:pt>
                <c:pt idx="11">
                  <c:v>0.47129845371743229</c:v>
                </c:pt>
                <c:pt idx="12">
                  <c:v>0.46970980724422767</c:v>
                </c:pt>
                <c:pt idx="13">
                  <c:v>0.46801525100614227</c:v>
                </c:pt>
                <c:pt idx="14">
                  <c:v>0.46632069476805749</c:v>
                </c:pt>
                <c:pt idx="15">
                  <c:v>0.46473204829485226</c:v>
                </c:pt>
                <c:pt idx="16">
                  <c:v>0.46303749205676747</c:v>
                </c:pt>
                <c:pt idx="17">
                  <c:v>0.46144884558356225</c:v>
                </c:pt>
                <c:pt idx="18">
                  <c:v>0.45975428934547746</c:v>
                </c:pt>
                <c:pt idx="19">
                  <c:v>0.45816564287227285</c:v>
                </c:pt>
                <c:pt idx="20">
                  <c:v>0.45647108663418745</c:v>
                </c:pt>
                <c:pt idx="21">
                  <c:v>0.45488244016098284</c:v>
                </c:pt>
                <c:pt idx="22">
                  <c:v>0.45318788392289744</c:v>
                </c:pt>
                <c:pt idx="23">
                  <c:v>0.45159923744969288</c:v>
                </c:pt>
                <c:pt idx="24">
                  <c:v>0.45001059097648766</c:v>
                </c:pt>
                <c:pt idx="25">
                  <c:v>0.44831603473840287</c:v>
                </c:pt>
                <c:pt idx="26">
                  <c:v>0.44672738826519764</c:v>
                </c:pt>
                <c:pt idx="27">
                  <c:v>0.44513874179199309</c:v>
                </c:pt>
                <c:pt idx="28">
                  <c:v>0.44355009531878786</c:v>
                </c:pt>
                <c:pt idx="29">
                  <c:v>0.4419614488455833</c:v>
                </c:pt>
                <c:pt idx="30">
                  <c:v>0.44037280237237869</c:v>
                </c:pt>
                <c:pt idx="31">
                  <c:v>0.43878415589917352</c:v>
                </c:pt>
                <c:pt idx="32">
                  <c:v>0.43719550942596891</c:v>
                </c:pt>
                <c:pt idx="33">
                  <c:v>0.43560686295276374</c:v>
                </c:pt>
                <c:pt idx="34">
                  <c:v>0.43401821647955913</c:v>
                </c:pt>
                <c:pt idx="35">
                  <c:v>0.43242957000635457</c:v>
                </c:pt>
                <c:pt idx="36">
                  <c:v>0.43084092353314934</c:v>
                </c:pt>
                <c:pt idx="37">
                  <c:v>0.42925227705994479</c:v>
                </c:pt>
                <c:pt idx="38">
                  <c:v>0.42766363058673956</c:v>
                </c:pt>
                <c:pt idx="39">
                  <c:v>0.42618089387841523</c:v>
                </c:pt>
                <c:pt idx="40">
                  <c:v>0.42459224740521062</c:v>
                </c:pt>
                <c:pt idx="41">
                  <c:v>0.42300360093200545</c:v>
                </c:pt>
                <c:pt idx="42">
                  <c:v>0.42152086422368107</c:v>
                </c:pt>
                <c:pt idx="43">
                  <c:v>0.41993221775047651</c:v>
                </c:pt>
                <c:pt idx="44">
                  <c:v>0.41834357127727129</c:v>
                </c:pt>
                <c:pt idx="45">
                  <c:v>0.41675492480406673</c:v>
                </c:pt>
                <c:pt idx="46">
                  <c:v>0.41516627833086212</c:v>
                </c:pt>
                <c:pt idx="47">
                  <c:v>0.41368354162253718</c:v>
                </c:pt>
                <c:pt idx="48">
                  <c:v>0.41209489514933256</c:v>
                </c:pt>
                <c:pt idx="49">
                  <c:v>0.410506248676128</c:v>
                </c:pt>
                <c:pt idx="50">
                  <c:v>0.40891760220292278</c:v>
                </c:pt>
                <c:pt idx="51">
                  <c:v>0.40743486549459845</c:v>
                </c:pt>
                <c:pt idx="52">
                  <c:v>0.40584621902139323</c:v>
                </c:pt>
                <c:pt idx="53">
                  <c:v>0.40425757254818867</c:v>
                </c:pt>
                <c:pt idx="54">
                  <c:v>0.40277483583986429</c:v>
                </c:pt>
                <c:pt idx="55">
                  <c:v>0.40118618936665912</c:v>
                </c:pt>
                <c:pt idx="56">
                  <c:v>0.3995975428934545</c:v>
                </c:pt>
                <c:pt idx="57">
                  <c:v>0.39811480618513012</c:v>
                </c:pt>
                <c:pt idx="58">
                  <c:v>0.39652615971192495</c:v>
                </c:pt>
                <c:pt idx="59">
                  <c:v>0.39504342300360057</c:v>
                </c:pt>
                <c:pt idx="60">
                  <c:v>0.39345477653039601</c:v>
                </c:pt>
                <c:pt idx="61">
                  <c:v>0.39197203982207163</c:v>
                </c:pt>
                <c:pt idx="62">
                  <c:v>0.39048930311374669</c:v>
                </c:pt>
                <c:pt idx="63">
                  <c:v>0.38890065664054208</c:v>
                </c:pt>
                <c:pt idx="64">
                  <c:v>0.38741791993221775</c:v>
                </c:pt>
                <c:pt idx="65">
                  <c:v>0.38582927345901252</c:v>
                </c:pt>
                <c:pt idx="66">
                  <c:v>0.38434653675068819</c:v>
                </c:pt>
                <c:pt idx="67">
                  <c:v>0.38286380004236381</c:v>
                </c:pt>
                <c:pt idx="68">
                  <c:v>0.38127515356915864</c:v>
                </c:pt>
                <c:pt idx="69">
                  <c:v>0.37979241686083426</c:v>
                </c:pt>
                <c:pt idx="70">
                  <c:v>0.37830968015250988</c:v>
                </c:pt>
                <c:pt idx="71">
                  <c:v>0.37672103367930471</c:v>
                </c:pt>
                <c:pt idx="72">
                  <c:v>0.37523829697098032</c:v>
                </c:pt>
                <c:pt idx="73">
                  <c:v>0.37375556026265599</c:v>
                </c:pt>
                <c:pt idx="74">
                  <c:v>0.37216691378945138</c:v>
                </c:pt>
                <c:pt idx="75">
                  <c:v>0.37068417708112644</c:v>
                </c:pt>
                <c:pt idx="76">
                  <c:v>0.36920144037280206</c:v>
                </c:pt>
                <c:pt idx="77">
                  <c:v>0.36771870366447768</c:v>
                </c:pt>
                <c:pt idx="78">
                  <c:v>0.36623596695615335</c:v>
                </c:pt>
                <c:pt idx="79">
                  <c:v>0.36475323024782835</c:v>
                </c:pt>
                <c:pt idx="80">
                  <c:v>0.36316458377462379</c:v>
                </c:pt>
                <c:pt idx="81">
                  <c:v>0.36178775683117964</c:v>
                </c:pt>
                <c:pt idx="82">
                  <c:v>0.36019911035797503</c:v>
                </c:pt>
                <c:pt idx="83">
                  <c:v>0.35871637364965009</c:v>
                </c:pt>
                <c:pt idx="84">
                  <c:v>0.35723363694132571</c:v>
                </c:pt>
                <c:pt idx="85">
                  <c:v>0.35575090023300138</c:v>
                </c:pt>
                <c:pt idx="86">
                  <c:v>0.35437407328955722</c:v>
                </c:pt>
                <c:pt idx="87">
                  <c:v>0.35278542681635205</c:v>
                </c:pt>
                <c:pt idx="88">
                  <c:v>0.35130269010802767</c:v>
                </c:pt>
                <c:pt idx="89">
                  <c:v>0.34981995339970329</c:v>
                </c:pt>
                <c:pt idx="90">
                  <c:v>0.34844312645625919</c:v>
                </c:pt>
                <c:pt idx="91">
                  <c:v>0.34696038974793481</c:v>
                </c:pt>
                <c:pt idx="92">
                  <c:v>0.34547765303960987</c:v>
                </c:pt>
                <c:pt idx="93">
                  <c:v>0.34399491633128548</c:v>
                </c:pt>
                <c:pt idx="94">
                  <c:v>0.3425121796229611</c:v>
                </c:pt>
                <c:pt idx="95">
                  <c:v>0.34102944291463677</c:v>
                </c:pt>
                <c:pt idx="96">
                  <c:v>0.33954670620631178</c:v>
                </c:pt>
                <c:pt idx="97">
                  <c:v>0.33806396949798745</c:v>
                </c:pt>
                <c:pt idx="98">
                  <c:v>0.33668714255454329</c:v>
                </c:pt>
                <c:pt idx="99">
                  <c:v>0.33520440584621891</c:v>
                </c:pt>
                <c:pt idx="100">
                  <c:v>0.33382757890277481</c:v>
                </c:pt>
                <c:pt idx="101">
                  <c:v>0.33234484219444982</c:v>
                </c:pt>
                <c:pt idx="102">
                  <c:v>0.33086210548612544</c:v>
                </c:pt>
                <c:pt idx="103">
                  <c:v>0.32948527854268134</c:v>
                </c:pt>
                <c:pt idx="104">
                  <c:v>0.32800254183435695</c:v>
                </c:pt>
                <c:pt idx="105">
                  <c:v>0.32651980512603257</c:v>
                </c:pt>
                <c:pt idx="106">
                  <c:v>0.32514297818258847</c:v>
                </c:pt>
                <c:pt idx="107">
                  <c:v>0.32366024147426348</c:v>
                </c:pt>
                <c:pt idx="108">
                  <c:v>0.32228341453081938</c:v>
                </c:pt>
                <c:pt idx="109">
                  <c:v>0.320800677822495</c:v>
                </c:pt>
                <c:pt idx="110">
                  <c:v>0.31931794111417061</c:v>
                </c:pt>
                <c:pt idx="111">
                  <c:v>0.31794111417072651</c:v>
                </c:pt>
                <c:pt idx="112">
                  <c:v>0.31656428722728236</c:v>
                </c:pt>
                <c:pt idx="113">
                  <c:v>0.31508155051895737</c:v>
                </c:pt>
                <c:pt idx="114">
                  <c:v>0.31370472357551327</c:v>
                </c:pt>
                <c:pt idx="115">
                  <c:v>0.31222198686718888</c:v>
                </c:pt>
                <c:pt idx="116">
                  <c:v>0.31084515992374473</c:v>
                </c:pt>
                <c:pt idx="117">
                  <c:v>0.30946833298030063</c:v>
                </c:pt>
                <c:pt idx="118">
                  <c:v>0.30798559627197625</c:v>
                </c:pt>
                <c:pt idx="119">
                  <c:v>0.30650285956365131</c:v>
                </c:pt>
                <c:pt idx="120">
                  <c:v>0.30512603262020715</c:v>
                </c:pt>
                <c:pt idx="121">
                  <c:v>0.303749205676763</c:v>
                </c:pt>
                <c:pt idx="122">
                  <c:v>0.3023723787333189</c:v>
                </c:pt>
                <c:pt idx="123">
                  <c:v>0.30099555178987475</c:v>
                </c:pt>
                <c:pt idx="124">
                  <c:v>0.29951281508155037</c:v>
                </c:pt>
                <c:pt idx="125">
                  <c:v>0.29824189790298644</c:v>
                </c:pt>
                <c:pt idx="126">
                  <c:v>0.29686507095954234</c:v>
                </c:pt>
                <c:pt idx="127">
                  <c:v>0.29548824401609819</c:v>
                </c:pt>
                <c:pt idx="128">
                  <c:v>0.29400550730777381</c:v>
                </c:pt>
                <c:pt idx="129">
                  <c:v>0.2926286803643291</c:v>
                </c:pt>
                <c:pt idx="130">
                  <c:v>0.29135776318576578</c:v>
                </c:pt>
                <c:pt idx="131">
                  <c:v>0.28998093624232102</c:v>
                </c:pt>
                <c:pt idx="132">
                  <c:v>0.28860410929887692</c:v>
                </c:pt>
                <c:pt idx="133">
                  <c:v>0.28722728235543277</c:v>
                </c:pt>
                <c:pt idx="134">
                  <c:v>0.28585045541198861</c:v>
                </c:pt>
                <c:pt idx="135">
                  <c:v>0.28447362846854451</c:v>
                </c:pt>
                <c:pt idx="136">
                  <c:v>0.28320271128998059</c:v>
                </c:pt>
                <c:pt idx="137">
                  <c:v>0.28182588434653644</c:v>
                </c:pt>
                <c:pt idx="138">
                  <c:v>0.28044905740309228</c:v>
                </c:pt>
                <c:pt idx="139">
                  <c:v>0.27907223045964819</c:v>
                </c:pt>
                <c:pt idx="140">
                  <c:v>0.27769540351620403</c:v>
                </c:pt>
                <c:pt idx="141">
                  <c:v>0.27631857657275988</c:v>
                </c:pt>
                <c:pt idx="142">
                  <c:v>0.27494174962931578</c:v>
                </c:pt>
                <c:pt idx="143">
                  <c:v>0.27356492268587163</c:v>
                </c:pt>
                <c:pt idx="144">
                  <c:v>0.27218809574242747</c:v>
                </c:pt>
                <c:pt idx="145">
                  <c:v>0.27081126879898276</c:v>
                </c:pt>
                <c:pt idx="146">
                  <c:v>0.26943444185553861</c:v>
                </c:pt>
                <c:pt idx="147">
                  <c:v>0.26816352467697468</c:v>
                </c:pt>
                <c:pt idx="148">
                  <c:v>0.26678669773353053</c:v>
                </c:pt>
                <c:pt idx="149">
                  <c:v>0.26540987079008643</c:v>
                </c:pt>
                <c:pt idx="150">
                  <c:v>0.26403304384664228</c:v>
                </c:pt>
                <c:pt idx="151">
                  <c:v>0.26265621690319813</c:v>
                </c:pt>
                <c:pt idx="152">
                  <c:v>0.26127938995975403</c:v>
                </c:pt>
                <c:pt idx="153">
                  <c:v>0.2600084727811901</c:v>
                </c:pt>
                <c:pt idx="154">
                  <c:v>0.25863164583774595</c:v>
                </c:pt>
                <c:pt idx="155">
                  <c:v>0.2572548188943018</c:v>
                </c:pt>
                <c:pt idx="156">
                  <c:v>0.2558779919508577</c:v>
                </c:pt>
                <c:pt idx="157">
                  <c:v>0.25450116500741354</c:v>
                </c:pt>
                <c:pt idx="158">
                  <c:v>0.25312433806396939</c:v>
                </c:pt>
                <c:pt idx="159">
                  <c:v>0.25174751112052529</c:v>
                </c:pt>
                <c:pt idx="160">
                  <c:v>0.25037068417708114</c:v>
                </c:pt>
                <c:pt idx="161">
                  <c:v>0.24909976699851721</c:v>
                </c:pt>
                <c:pt idx="162">
                  <c:v>0.24772294005507309</c:v>
                </c:pt>
                <c:pt idx="163">
                  <c:v>0.24634611311162893</c:v>
                </c:pt>
                <c:pt idx="164">
                  <c:v>0.2449692861681842</c:v>
                </c:pt>
                <c:pt idx="165">
                  <c:v>0.24359245922474007</c:v>
                </c:pt>
                <c:pt idx="166">
                  <c:v>0.24221563228129592</c:v>
                </c:pt>
                <c:pt idx="167">
                  <c:v>0.24083880533785179</c:v>
                </c:pt>
                <c:pt idx="168">
                  <c:v>0.23946197839440767</c:v>
                </c:pt>
                <c:pt idx="169">
                  <c:v>0.23808515145096351</c:v>
                </c:pt>
                <c:pt idx="170">
                  <c:v>0.23670832450751939</c:v>
                </c:pt>
                <c:pt idx="171">
                  <c:v>0.23533149756407523</c:v>
                </c:pt>
                <c:pt idx="172">
                  <c:v>0.23395467062063111</c:v>
                </c:pt>
                <c:pt idx="173">
                  <c:v>0.23257784367718698</c:v>
                </c:pt>
                <c:pt idx="174">
                  <c:v>0.23120101673374283</c:v>
                </c:pt>
                <c:pt idx="175">
                  <c:v>0.22971828002541786</c:v>
                </c:pt>
                <c:pt idx="176">
                  <c:v>0.22844736284685396</c:v>
                </c:pt>
                <c:pt idx="177">
                  <c:v>0.22696462613852958</c:v>
                </c:pt>
                <c:pt idx="178">
                  <c:v>0.22569370895996568</c:v>
                </c:pt>
                <c:pt idx="179">
                  <c:v>0.22421097225164133</c:v>
                </c:pt>
                <c:pt idx="180">
                  <c:v>0.22283414530819717</c:v>
                </c:pt>
                <c:pt idx="181">
                  <c:v>0.22145731836475305</c:v>
                </c:pt>
                <c:pt idx="182">
                  <c:v>0.22008049142130889</c:v>
                </c:pt>
                <c:pt idx="183">
                  <c:v>0.21870366447786477</c:v>
                </c:pt>
                <c:pt idx="184">
                  <c:v>0.21732683753442061</c:v>
                </c:pt>
                <c:pt idx="185">
                  <c:v>0.21595001059097649</c:v>
                </c:pt>
                <c:pt idx="186">
                  <c:v>0.21457318364753236</c:v>
                </c:pt>
                <c:pt idx="187">
                  <c:v>0.21319635670408763</c:v>
                </c:pt>
                <c:pt idx="188">
                  <c:v>0.21181952976064347</c:v>
                </c:pt>
                <c:pt idx="189">
                  <c:v>0.21044270281719935</c:v>
                </c:pt>
                <c:pt idx="190">
                  <c:v>0.20906587587375519</c:v>
                </c:pt>
                <c:pt idx="191">
                  <c:v>0.20768904893031107</c:v>
                </c:pt>
                <c:pt idx="192">
                  <c:v>0.20631222198686694</c:v>
                </c:pt>
                <c:pt idx="193">
                  <c:v>0.20493539504342279</c:v>
                </c:pt>
                <c:pt idx="194">
                  <c:v>0.20355856809997866</c:v>
                </c:pt>
                <c:pt idx="195">
                  <c:v>0.20218174115653451</c:v>
                </c:pt>
                <c:pt idx="196">
                  <c:v>0.20069900444821015</c:v>
                </c:pt>
                <c:pt idx="197">
                  <c:v>0.19942808726964623</c:v>
                </c:pt>
                <c:pt idx="198">
                  <c:v>0.1980512603262021</c:v>
                </c:pt>
                <c:pt idx="199">
                  <c:v>0.19667443338275736</c:v>
                </c:pt>
                <c:pt idx="200">
                  <c:v>0.19529760643931324</c:v>
                </c:pt>
                <c:pt idx="201">
                  <c:v>0.19392077949586908</c:v>
                </c:pt>
                <c:pt idx="202">
                  <c:v>0.19254395255242496</c:v>
                </c:pt>
                <c:pt idx="203">
                  <c:v>0.1911671256089808</c:v>
                </c:pt>
                <c:pt idx="204">
                  <c:v>0.18979029866553668</c:v>
                </c:pt>
                <c:pt idx="205">
                  <c:v>0.18841347172209255</c:v>
                </c:pt>
                <c:pt idx="206">
                  <c:v>0.18714255454352863</c:v>
                </c:pt>
                <c:pt idx="207">
                  <c:v>0.1857657276000845</c:v>
                </c:pt>
                <c:pt idx="208">
                  <c:v>0.18438890065664035</c:v>
                </c:pt>
                <c:pt idx="209">
                  <c:v>0.18311798347807645</c:v>
                </c:pt>
                <c:pt idx="210">
                  <c:v>0.1817411565346323</c:v>
                </c:pt>
                <c:pt idx="211">
                  <c:v>0.18036432959118817</c:v>
                </c:pt>
                <c:pt idx="212">
                  <c:v>0.17898750264774402</c:v>
                </c:pt>
                <c:pt idx="213">
                  <c:v>0.17761067570429989</c:v>
                </c:pt>
                <c:pt idx="214">
                  <c:v>0.17633975852573597</c:v>
                </c:pt>
                <c:pt idx="215">
                  <c:v>0.17496293158229184</c:v>
                </c:pt>
                <c:pt idx="216">
                  <c:v>0.17358610463884772</c:v>
                </c:pt>
                <c:pt idx="217">
                  <c:v>0.17220927769540356</c:v>
                </c:pt>
                <c:pt idx="218">
                  <c:v>0.17093836051683967</c:v>
                </c:pt>
                <c:pt idx="219">
                  <c:v>0.16956153357339551</c:v>
                </c:pt>
                <c:pt idx="220">
                  <c:v>0.16818470662995078</c:v>
                </c:pt>
                <c:pt idx="221">
                  <c:v>0.16680787968650665</c:v>
                </c:pt>
                <c:pt idx="222">
                  <c:v>0.16553696250794273</c:v>
                </c:pt>
                <c:pt idx="223">
                  <c:v>0.16426604532937941</c:v>
                </c:pt>
                <c:pt idx="224">
                  <c:v>0.16288921838593468</c:v>
                </c:pt>
                <c:pt idx="225">
                  <c:v>0.16161830120737136</c:v>
                </c:pt>
                <c:pt idx="226">
                  <c:v>0.16024147426392663</c:v>
                </c:pt>
                <c:pt idx="227">
                  <c:v>0.15897055708536331</c:v>
                </c:pt>
                <c:pt idx="228">
                  <c:v>0.15769963990679942</c:v>
                </c:pt>
                <c:pt idx="229">
                  <c:v>0.15642872272823549</c:v>
                </c:pt>
                <c:pt idx="230">
                  <c:v>0.15505189578479137</c:v>
                </c:pt>
                <c:pt idx="231">
                  <c:v>0.15378097860622744</c:v>
                </c:pt>
                <c:pt idx="232">
                  <c:v>0.15251006142766355</c:v>
                </c:pt>
                <c:pt idx="233">
                  <c:v>0.15123914424909962</c:v>
                </c:pt>
                <c:pt idx="234">
                  <c:v>0.1498623173056555</c:v>
                </c:pt>
                <c:pt idx="235">
                  <c:v>0.14859140012709157</c:v>
                </c:pt>
                <c:pt idx="236">
                  <c:v>0.14732048294852768</c:v>
                </c:pt>
                <c:pt idx="237">
                  <c:v>0.14604956576996375</c:v>
                </c:pt>
                <c:pt idx="238">
                  <c:v>0.14467273882651963</c:v>
                </c:pt>
                <c:pt idx="239">
                  <c:v>0.14350773141283593</c:v>
                </c:pt>
                <c:pt idx="240">
                  <c:v>0.14213090446939181</c:v>
                </c:pt>
                <c:pt idx="241">
                  <c:v>0.14085998729082788</c:v>
                </c:pt>
                <c:pt idx="242">
                  <c:v>0.13958907011226396</c:v>
                </c:pt>
                <c:pt idx="243">
                  <c:v>0.13831815293370006</c:v>
                </c:pt>
                <c:pt idx="244">
                  <c:v>0.13704723575513614</c:v>
                </c:pt>
                <c:pt idx="245">
                  <c:v>0.13577631857657224</c:v>
                </c:pt>
                <c:pt idx="246">
                  <c:v>0.13439949163312809</c:v>
                </c:pt>
                <c:pt idx="247">
                  <c:v>0.13312857445456419</c:v>
                </c:pt>
                <c:pt idx="248">
                  <c:v>0.13185765727600088</c:v>
                </c:pt>
                <c:pt idx="249">
                  <c:v>0.13069264986231718</c:v>
                </c:pt>
                <c:pt idx="250">
                  <c:v>0.12942173268375329</c:v>
                </c:pt>
                <c:pt idx="251">
                  <c:v>0.12815081550518936</c:v>
                </c:pt>
                <c:pt idx="252">
                  <c:v>0.12687989832662544</c:v>
                </c:pt>
                <c:pt idx="253">
                  <c:v>0.12560898114806154</c:v>
                </c:pt>
                <c:pt idx="254">
                  <c:v>0.12433806396949763</c:v>
                </c:pt>
                <c:pt idx="255">
                  <c:v>0.12306714679093372</c:v>
                </c:pt>
                <c:pt idx="256">
                  <c:v>0.12179622961236981</c:v>
                </c:pt>
                <c:pt idx="257">
                  <c:v>0.12052531243380589</c:v>
                </c:pt>
                <c:pt idx="258">
                  <c:v>0.11925439525524259</c:v>
                </c:pt>
                <c:pt idx="259">
                  <c:v>0.11798347807667868</c:v>
                </c:pt>
                <c:pt idx="260">
                  <c:v>0.11681847066299499</c:v>
                </c:pt>
                <c:pt idx="261">
                  <c:v>0.11554755348443108</c:v>
                </c:pt>
                <c:pt idx="262">
                  <c:v>0.11427663630586717</c:v>
                </c:pt>
                <c:pt idx="263">
                  <c:v>0.11300571912730326</c:v>
                </c:pt>
                <c:pt idx="264">
                  <c:v>0.11184071171361956</c:v>
                </c:pt>
                <c:pt idx="265">
                  <c:v>0.11056979453505565</c:v>
                </c:pt>
                <c:pt idx="266">
                  <c:v>0.10929887735649174</c:v>
                </c:pt>
                <c:pt idx="267">
                  <c:v>0.10813386994280866</c:v>
                </c:pt>
                <c:pt idx="268">
                  <c:v>0.10686295276424475</c:v>
                </c:pt>
                <c:pt idx="269">
                  <c:v>0.10559203558568084</c:v>
                </c:pt>
                <c:pt idx="270">
                  <c:v>0.10442702817199714</c:v>
                </c:pt>
                <c:pt idx="271">
                  <c:v>0.10315611099343323</c:v>
                </c:pt>
                <c:pt idx="272">
                  <c:v>0.10199110357974955</c:v>
                </c:pt>
                <c:pt idx="273">
                  <c:v>0.10072018640118624</c:v>
                </c:pt>
                <c:pt idx="274">
                  <c:v>9.955517898750256E-2</c:v>
                </c:pt>
                <c:pt idx="275">
                  <c:v>9.828426180893865E-2</c:v>
                </c:pt>
                <c:pt idx="276">
                  <c:v>9.7119254395254956E-2</c:v>
                </c:pt>
                <c:pt idx="277" formatCode="General">
                  <c:v>9.5954246981571276E-2</c:v>
                </c:pt>
                <c:pt idx="278" formatCode="General">
                  <c:v>9.4789239567888192E-2</c:v>
                </c:pt>
                <c:pt idx="279" formatCode="General">
                  <c:v>9.3624232154204498E-2</c:v>
                </c:pt>
                <c:pt idx="280" formatCode="General">
                  <c:v>9.2353314975640588E-2</c:v>
                </c:pt>
                <c:pt idx="281" formatCode="General">
                  <c:v>9.1188307561956908E-2</c:v>
                </c:pt>
                <c:pt idx="282" formatCode="General">
                  <c:v>9.0023300148273214E-2</c:v>
                </c:pt>
                <c:pt idx="283" formatCode="General">
                  <c:v>8.885829273459013E-2</c:v>
                </c:pt>
                <c:pt idx="284" formatCode="General">
                  <c:v>8.769328532090645E-2</c:v>
                </c:pt>
                <c:pt idx="285" formatCode="General">
                  <c:v>8.6528277907222756E-2</c:v>
                </c:pt>
                <c:pt idx="286" formatCode="General">
                  <c:v>8.5469180258419306E-2</c:v>
                </c:pt>
                <c:pt idx="287" formatCode="General">
                  <c:v>8.4304172844736222E-2</c:v>
                </c:pt>
                <c:pt idx="288" formatCode="General">
                  <c:v>8.3139165431052528E-2</c:v>
                </c:pt>
                <c:pt idx="289" formatCode="General">
                  <c:v>8.2080067782249064E-2</c:v>
                </c:pt>
                <c:pt idx="290" formatCode="General">
                  <c:v>8.091506036856598E-2</c:v>
                </c:pt>
                <c:pt idx="291" formatCode="General">
                  <c:v>7.985596271976253E-2</c:v>
                </c:pt>
                <c:pt idx="292" formatCode="General">
                  <c:v>7.8690955306078836E-2</c:v>
                </c:pt>
                <c:pt idx="293" formatCode="General">
                  <c:v>7.7631857657275982E-2</c:v>
                </c:pt>
                <c:pt idx="294" formatCode="General">
                  <c:v>7.6572760008472518E-2</c:v>
                </c:pt>
                <c:pt idx="295" formatCode="General">
                  <c:v>7.5513662359669054E-2</c:v>
                </c:pt>
                <c:pt idx="296" formatCode="General">
                  <c:v>7.434865494598597E-2</c:v>
                </c:pt>
                <c:pt idx="297" formatCode="General">
                  <c:v>7.3395467062062736E-2</c:v>
                </c:pt>
                <c:pt idx="298" formatCode="General">
                  <c:v>7.2336369413259882E-2</c:v>
                </c:pt>
                <c:pt idx="299" formatCode="General">
                  <c:v>7.1277271764456418E-2</c:v>
                </c:pt>
                <c:pt idx="300" formatCode="General">
                  <c:v>7.0324083880533794E-2</c:v>
                </c:pt>
                <c:pt idx="301" formatCode="General">
                  <c:v>6.926498623173033E-2</c:v>
                </c:pt>
                <c:pt idx="302" formatCode="General">
                  <c:v>6.8311798347807692E-2</c:v>
                </c:pt>
                <c:pt idx="303" formatCode="General">
                  <c:v>6.7358610463884458E-2</c:v>
                </c:pt>
                <c:pt idx="304" formatCode="General">
                  <c:v>6.6299512815081604E-2</c:v>
                </c:pt>
                <c:pt idx="305" formatCode="General">
                  <c:v>6.534632493115837E-2</c:v>
                </c:pt>
                <c:pt idx="306" formatCode="General">
                  <c:v>6.4393137047235732E-2</c:v>
                </c:pt>
                <c:pt idx="307" formatCode="General">
                  <c:v>6.3439949163312498E-2</c:v>
                </c:pt>
                <c:pt idx="308" formatCode="General">
                  <c:v>6.259267104427009E-2</c:v>
                </c:pt>
                <c:pt idx="309" formatCode="General">
                  <c:v>6.1639483160346856E-2</c:v>
                </c:pt>
                <c:pt idx="310" formatCode="General">
                  <c:v>6.0686295276424225E-2</c:v>
                </c:pt>
                <c:pt idx="311" formatCode="General">
                  <c:v>5.9839017157381817E-2</c:v>
                </c:pt>
                <c:pt idx="312" formatCode="General">
                  <c:v>5.8991739038338813E-2</c:v>
                </c:pt>
                <c:pt idx="313" formatCode="General">
                  <c:v>5.8144460919296405E-2</c:v>
                </c:pt>
                <c:pt idx="314" formatCode="General">
                  <c:v>5.7297182800253997E-2</c:v>
                </c:pt>
                <c:pt idx="315" formatCode="General">
                  <c:v>5.6449904681211589E-2</c:v>
                </c:pt>
                <c:pt idx="316" formatCode="General">
                  <c:v>5.5602626562168578E-2</c:v>
                </c:pt>
                <c:pt idx="317" formatCode="General">
                  <c:v>5.475534844312617E-2</c:v>
                </c:pt>
                <c:pt idx="318" formatCode="General">
                  <c:v>5.4013980088963992E-2</c:v>
                </c:pt>
                <c:pt idx="319" formatCode="General">
                  <c:v>5.3166701969921584E-2</c:v>
                </c:pt>
                <c:pt idx="320" formatCode="General">
                  <c:v>5.2425333615759399E-2</c:v>
                </c:pt>
                <c:pt idx="321" formatCode="General">
                  <c:v>5.1683965261596618E-2</c:v>
                </c:pt>
                <c:pt idx="322" formatCode="General">
                  <c:v>5.094259690743444E-2</c:v>
                </c:pt>
                <c:pt idx="323" formatCode="General">
                  <c:v>5.0095318788392032E-2</c:v>
                </c:pt>
                <c:pt idx="324" formatCode="General">
                  <c:v>4.9353950434229847E-2</c:v>
                </c:pt>
                <c:pt idx="325" formatCode="General">
                  <c:v>4.8612582080067669E-2</c:v>
                </c:pt>
                <c:pt idx="326" formatCode="General">
                  <c:v>4.7977123490785714E-2</c:v>
                </c:pt>
                <c:pt idx="327" formatCode="General">
                  <c:v>4.7235755136623529E-2</c:v>
                </c:pt>
                <c:pt idx="328" formatCode="General">
                  <c:v>4.6494386782461351E-2</c:v>
                </c:pt>
                <c:pt idx="329" formatCode="General">
                  <c:v>4.5858928193179389E-2</c:v>
                </c:pt>
                <c:pt idx="330" formatCode="General">
                  <c:v>4.5223469603897434E-2</c:v>
                </c:pt>
                <c:pt idx="331" formatCode="General">
                  <c:v>4.4482101249735256E-2</c:v>
                </c:pt>
                <c:pt idx="332" formatCode="General">
                  <c:v>4.3846642660453301E-2</c:v>
                </c:pt>
                <c:pt idx="333" formatCode="General">
                  <c:v>4.3211184071171346E-2</c:v>
                </c:pt>
                <c:pt idx="334" formatCode="General">
                  <c:v>4.2575725481889384E-2</c:v>
                </c:pt>
                <c:pt idx="335" formatCode="General">
                  <c:v>4.1940266892607429E-2</c:v>
                </c:pt>
                <c:pt idx="336" formatCode="General">
                  <c:v>4.1304808303325474E-2</c:v>
                </c:pt>
                <c:pt idx="337" formatCode="General">
                  <c:v>4.0775259478923742E-2</c:v>
                </c:pt>
                <c:pt idx="338" formatCode="General">
                  <c:v>4.0139800889641787E-2</c:v>
                </c:pt>
                <c:pt idx="339" formatCode="General">
                  <c:v>3.9610252065240062E-2</c:v>
                </c:pt>
                <c:pt idx="340" formatCode="General">
                  <c:v>3.89747934759581E-2</c:v>
                </c:pt>
                <c:pt idx="341" formatCode="General">
                  <c:v>3.8445244651556375E-2</c:v>
                </c:pt>
                <c:pt idx="342" formatCode="General">
                  <c:v>3.7915695827155246E-2</c:v>
                </c:pt>
                <c:pt idx="343" formatCode="General">
                  <c:v>3.7386147002753514E-2</c:v>
                </c:pt>
                <c:pt idx="344" formatCode="General">
                  <c:v>3.6856598178351782E-2</c:v>
                </c:pt>
                <c:pt idx="345" formatCode="General">
                  <c:v>3.6327049353950057E-2</c:v>
                </c:pt>
                <c:pt idx="346" formatCode="General">
                  <c:v>3.5797500529548325E-2</c:v>
                </c:pt>
                <c:pt idx="347" formatCode="General">
                  <c:v>3.5267951705147196E-2</c:v>
                </c:pt>
                <c:pt idx="348" formatCode="General">
                  <c:v>3.4844312645625694E-2</c:v>
                </c:pt>
                <c:pt idx="349" formatCode="General">
                  <c:v>3.4314763821223962E-2</c:v>
                </c:pt>
                <c:pt idx="350" formatCode="General">
                  <c:v>3.3891124761703056E-2</c:v>
                </c:pt>
                <c:pt idx="351" formatCode="General">
                  <c:v>3.3361575937301331E-2</c:v>
                </c:pt>
                <c:pt idx="352" formatCode="General">
                  <c:v>3.2937936877779822E-2</c:v>
                </c:pt>
                <c:pt idx="353" formatCode="General">
                  <c:v>3.251429781825832E-2</c:v>
                </c:pt>
                <c:pt idx="354" formatCode="General">
                  <c:v>3.2090658758737414E-2</c:v>
                </c:pt>
                <c:pt idx="355" formatCode="General">
                  <c:v>3.1667019699215912E-2</c:v>
                </c:pt>
                <c:pt idx="356" formatCode="General">
                  <c:v>3.124338063969501E-2</c:v>
                </c:pt>
                <c:pt idx="357" formatCode="General">
                  <c:v>3.0819741580173504E-2</c:v>
                </c:pt>
                <c:pt idx="358" formatCode="General">
                  <c:v>3.0396102520652002E-2</c:v>
                </c:pt>
                <c:pt idx="359" formatCode="General">
                  <c:v>2.9972463461131096E-2</c:v>
                </c:pt>
                <c:pt idx="360" formatCode="General">
                  <c:v>2.9654734166489817E-2</c:v>
                </c:pt>
                <c:pt idx="361" formatCode="General">
                  <c:v>2.9231095106968915E-2</c:v>
                </c:pt>
                <c:pt idx="362" formatCode="General">
                  <c:v>2.8913365812327636E-2</c:v>
                </c:pt>
                <c:pt idx="363" formatCode="General">
                  <c:v>2.859563651768696E-2</c:v>
                </c:pt>
                <c:pt idx="364" formatCode="General">
                  <c:v>2.8277907223045681E-2</c:v>
                </c:pt>
                <c:pt idx="365" formatCode="General">
                  <c:v>2.7854268163524178E-2</c:v>
                </c:pt>
                <c:pt idx="366" formatCode="General">
                  <c:v>2.7536538868883499E-2</c:v>
                </c:pt>
                <c:pt idx="367" formatCode="General">
                  <c:v>2.721880957424222E-2</c:v>
                </c:pt>
                <c:pt idx="368" formatCode="General">
                  <c:v>2.6901080279601544E-2</c:v>
                </c:pt>
                <c:pt idx="369" formatCode="General">
                  <c:v>2.6583350984960868E-2</c:v>
                </c:pt>
                <c:pt idx="370" formatCode="General">
                  <c:v>2.6371531455199815E-2</c:v>
                </c:pt>
                <c:pt idx="371" formatCode="General">
                  <c:v>2.6053802160559136E-2</c:v>
                </c:pt>
                <c:pt idx="372" formatCode="General">
                  <c:v>2.5736072865917857E-2</c:v>
                </c:pt>
                <c:pt idx="373" formatCode="General">
                  <c:v>2.5524253336157408E-2</c:v>
                </c:pt>
                <c:pt idx="374" formatCode="General">
                  <c:v>2.5206524041516128E-2</c:v>
                </c:pt>
                <c:pt idx="375" formatCode="General">
                  <c:v>2.4994704511755676E-2</c:v>
                </c:pt>
                <c:pt idx="376" formatCode="General">
                  <c:v>2.4676975217115E-2</c:v>
                </c:pt>
                <c:pt idx="377" formatCode="General">
                  <c:v>2.4465155687353947E-2</c:v>
                </c:pt>
                <c:pt idx="378" formatCode="General">
                  <c:v>2.4147426392713268E-2</c:v>
                </c:pt>
                <c:pt idx="379" formatCode="General">
                  <c:v>2.3935606862952818E-2</c:v>
                </c:pt>
                <c:pt idx="380" formatCode="General">
                  <c:v>2.3723787333191765E-2</c:v>
                </c:pt>
                <c:pt idx="381" formatCode="General">
                  <c:v>2.3511967803431313E-2</c:v>
                </c:pt>
                <c:pt idx="382" formatCode="General">
                  <c:v>2.3300148273670863E-2</c:v>
                </c:pt>
                <c:pt idx="383" formatCode="General">
                  <c:v>2.308832874390981E-2</c:v>
                </c:pt>
                <c:pt idx="384" formatCode="General">
                  <c:v>2.2876509214149358E-2</c:v>
                </c:pt>
                <c:pt idx="385" formatCode="General">
                  <c:v>2.2770599449269131E-2</c:v>
                </c:pt>
                <c:pt idx="386" formatCode="General">
                  <c:v>2.2558779919508078E-2</c:v>
                </c:pt>
                <c:pt idx="387" formatCode="General">
                  <c:v>2.2346960389747629E-2</c:v>
                </c:pt>
                <c:pt idx="388" formatCode="General">
                  <c:v>2.2241050624867403E-2</c:v>
                </c:pt>
                <c:pt idx="389" formatCode="General">
                  <c:v>2.202923109510695E-2</c:v>
                </c:pt>
                <c:pt idx="390" formatCode="General">
                  <c:v>2.1923321330226123E-2</c:v>
                </c:pt>
                <c:pt idx="391" formatCode="General">
                  <c:v>2.1711501800465671E-2</c:v>
                </c:pt>
                <c:pt idx="392" formatCode="General">
                  <c:v>2.1605592035585444E-2</c:v>
                </c:pt>
                <c:pt idx="393" formatCode="General">
                  <c:v>2.1499682270705221E-2</c:v>
                </c:pt>
                <c:pt idx="394" formatCode="General">
                  <c:v>2.1393772505824995E-2</c:v>
                </c:pt>
                <c:pt idx="395" formatCode="General">
                  <c:v>2.1287862740944768E-2</c:v>
                </c:pt>
                <c:pt idx="396" formatCode="General">
                  <c:v>2.1181952976063942E-2</c:v>
                </c:pt>
                <c:pt idx="397" formatCode="General">
                  <c:v>2.0970133446303489E-2</c:v>
                </c:pt>
                <c:pt idx="398" formatCode="General">
                  <c:v>2.0864223681423263E-2</c:v>
                </c:pt>
                <c:pt idx="399" formatCode="General">
                  <c:v>2.075831391654304E-2</c:v>
                </c:pt>
                <c:pt idx="400" formatCode="General">
                  <c:v>2.075831391654304E-2</c:v>
                </c:pt>
                <c:pt idx="401" formatCode="General">
                  <c:v>2.0652404151662813E-2</c:v>
                </c:pt>
                <c:pt idx="402" formatCode="General">
                  <c:v>2.0546494386781987E-2</c:v>
                </c:pt>
                <c:pt idx="403" formatCode="General">
                  <c:v>2.044058462190176E-2</c:v>
                </c:pt>
                <c:pt idx="404" formatCode="General">
                  <c:v>2.0334674857021534E-2</c:v>
                </c:pt>
                <c:pt idx="405" formatCode="General">
                  <c:v>2.0228765092141308E-2</c:v>
                </c:pt>
                <c:pt idx="406" formatCode="General">
                  <c:v>2.0228765092141308E-2</c:v>
                </c:pt>
                <c:pt idx="407" formatCode="General">
                  <c:v>2.0122855327261081E-2</c:v>
                </c:pt>
                <c:pt idx="408" formatCode="General">
                  <c:v>2.0016945562380858E-2</c:v>
                </c:pt>
                <c:pt idx="409" formatCode="General">
                  <c:v>1.9911035797500028E-2</c:v>
                </c:pt>
                <c:pt idx="410" formatCode="General">
                  <c:v>1.9911035797500028E-2</c:v>
                </c:pt>
                <c:pt idx="411" formatCode="General">
                  <c:v>1.9805126032619805E-2</c:v>
                </c:pt>
                <c:pt idx="412" formatCode="General">
                  <c:v>1.9699216267739579E-2</c:v>
                </c:pt>
                <c:pt idx="413" formatCode="General">
                  <c:v>1.9699216267739579E-2</c:v>
                </c:pt>
                <c:pt idx="414" formatCode="General">
                  <c:v>1.9593306502859353E-2</c:v>
                </c:pt>
                <c:pt idx="415" formatCode="General">
                  <c:v>1.9487396737979126E-2</c:v>
                </c:pt>
                <c:pt idx="416" formatCode="General">
                  <c:v>1.9487396737979126E-2</c:v>
                </c:pt>
                <c:pt idx="417" formatCode="General">
                  <c:v>1.93814869730989E-2</c:v>
                </c:pt>
                <c:pt idx="418" formatCode="General">
                  <c:v>1.93814869730989E-2</c:v>
                </c:pt>
                <c:pt idx="419" formatCode="General">
                  <c:v>1.93814869730989E-2</c:v>
                </c:pt>
                <c:pt idx="420" formatCode="General">
                  <c:v>1.9275577208218073E-2</c:v>
                </c:pt>
                <c:pt idx="421" formatCode="General">
                  <c:v>1.9275577208218073E-2</c:v>
                </c:pt>
                <c:pt idx="422" formatCode="General">
                  <c:v>1.9169667443337847E-2</c:v>
                </c:pt>
                <c:pt idx="423" formatCode="General">
                  <c:v>1.9169667443337847E-2</c:v>
                </c:pt>
                <c:pt idx="424" formatCode="General">
                  <c:v>1.9169667443337847E-2</c:v>
                </c:pt>
                <c:pt idx="425" formatCode="General">
                  <c:v>1.9063757678457624E-2</c:v>
                </c:pt>
                <c:pt idx="426" formatCode="General">
                  <c:v>1.9063757678457624E-2</c:v>
                </c:pt>
                <c:pt idx="427" formatCode="General">
                  <c:v>1.8957847913577398E-2</c:v>
                </c:pt>
                <c:pt idx="428" formatCode="General">
                  <c:v>1.8957847913577398E-2</c:v>
                </c:pt>
                <c:pt idx="429" formatCode="General">
                  <c:v>1.8957847913577398E-2</c:v>
                </c:pt>
                <c:pt idx="430" formatCode="General">
                  <c:v>1.8851938148697171E-2</c:v>
                </c:pt>
                <c:pt idx="431" formatCode="General">
                  <c:v>1.8851938148697171E-2</c:v>
                </c:pt>
                <c:pt idx="432" formatCode="General">
                  <c:v>1.8851938148697171E-2</c:v>
                </c:pt>
                <c:pt idx="433" formatCode="General">
                  <c:v>1.8746028383816945E-2</c:v>
                </c:pt>
                <c:pt idx="434" formatCode="General">
                  <c:v>1.8746028383816945E-2</c:v>
                </c:pt>
                <c:pt idx="435" formatCode="General">
                  <c:v>1.8746028383816945E-2</c:v>
                </c:pt>
                <c:pt idx="436" formatCode="General">
                  <c:v>1.8640118618936719E-2</c:v>
                </c:pt>
                <c:pt idx="437" formatCode="General">
                  <c:v>1.8640118618936719E-2</c:v>
                </c:pt>
                <c:pt idx="438" formatCode="General">
                  <c:v>1.8640118618936719E-2</c:v>
                </c:pt>
              </c:numCache>
            </c:numRef>
          </c:xVal>
          <c:yVal>
            <c:numRef>
              <c:f>'Maha R80N ret(2)b'!$H$2:$H$700</c:f>
              <c:numCache>
                <c:formatCode>0.000</c:formatCode>
                <c:ptCount val="699"/>
                <c:pt idx="0">
                  <c:v>0.3267291766953665</c:v>
                </c:pt>
                <c:pt idx="1">
                  <c:v>0.32672544693183009</c:v>
                </c:pt>
                <c:pt idx="2">
                  <c:v>0.32672112921112123</c:v>
                </c:pt>
                <c:pt idx="3">
                  <c:v>0.32671645341625238</c:v>
                </c:pt>
                <c:pt idx="4">
                  <c:v>0.32671139179955411</c:v>
                </c:pt>
                <c:pt idx="5">
                  <c:v>0.3267062934609597</c:v>
                </c:pt>
                <c:pt idx="6">
                  <c:v>0.32669957925966769</c:v>
                </c:pt>
                <c:pt idx="7">
                  <c:v>0.3266931417711233</c:v>
                </c:pt>
                <c:pt idx="8">
                  <c:v>0.32668570298923588</c:v>
                </c:pt>
                <c:pt idx="9">
                  <c:v>0.32667762871087552</c:v>
                </c:pt>
                <c:pt idx="10">
                  <c:v>0.32666887036364278</c:v>
                </c:pt>
                <c:pt idx="11">
                  <c:v>0.32665937659176136</c:v>
                </c:pt>
                <c:pt idx="12">
                  <c:v>0.3266497601434627</c:v>
                </c:pt>
                <c:pt idx="13">
                  <c:v>0.3266386848822912</c:v>
                </c:pt>
                <c:pt idx="14">
                  <c:v>0.32662670717150544</c:v>
                </c:pt>
                <c:pt idx="15">
                  <c:v>0.32661460311680657</c:v>
                </c:pt>
                <c:pt idx="16">
                  <c:v>0.32660069734062158</c:v>
                </c:pt>
                <c:pt idx="17">
                  <c:v>0.32658666948635234</c:v>
                </c:pt>
                <c:pt idx="18">
                  <c:v>0.32657058310902659</c:v>
                </c:pt>
                <c:pt idx="19">
                  <c:v>0.32655438647469848</c:v>
                </c:pt>
                <c:pt idx="20">
                  <c:v>0.3265358499555584</c:v>
                </c:pt>
                <c:pt idx="21">
                  <c:v>0.32651722470918049</c:v>
                </c:pt>
                <c:pt idx="22">
                  <c:v>0.32649595397680597</c:v>
                </c:pt>
                <c:pt idx="23">
                  <c:v>0.32647462800403643</c:v>
                </c:pt>
                <c:pt idx="24">
                  <c:v>0.32645189463331897</c:v>
                </c:pt>
                <c:pt idx="25">
                  <c:v>0.32642601919551206</c:v>
                </c:pt>
                <c:pt idx="26">
                  <c:v>0.3264001648717374</c:v>
                </c:pt>
                <c:pt idx="27">
                  <c:v>0.32637269644658762</c:v>
                </c:pt>
                <c:pt idx="28">
                  <c:v>0.32634354554195022</c:v>
                </c:pt>
                <c:pt idx="29">
                  <c:v>0.32631264348312244</c:v>
                </c:pt>
                <c:pt idx="30">
                  <c:v>0.326279921365773</c:v>
                </c:pt>
                <c:pt idx="31">
                  <c:v>0.32624531008894847</c:v>
                </c:pt>
                <c:pt idx="32">
                  <c:v>0.326208740350176</c:v>
                </c:pt>
                <c:pt idx="33">
                  <c:v>0.32617014259950161</c:v>
                </c:pt>
                <c:pt idx="34">
                  <c:v>0.32612944695017337</c:v>
                </c:pt>
                <c:pt idx="35">
                  <c:v>0.32608658304460036</c:v>
                </c:pt>
                <c:pt idx="36">
                  <c:v>0.32604147987512672</c:v>
                </c:pt>
                <c:pt idx="37">
                  <c:v>0.3259940655600268</c:v>
                </c:pt>
                <c:pt idx="38">
                  <c:v>0.32594426707588786</c:v>
                </c:pt>
                <c:pt idx="39">
                  <c:v>0.32589557176630163</c:v>
                </c:pt>
                <c:pt idx="40">
                  <c:v>0.32584095112969325</c:v>
                </c:pt>
                <c:pt idx="41">
                  <c:v>0.32578372242157205</c:v>
                </c:pt>
                <c:pt idx="42">
                  <c:v>0.32572788459462937</c:v>
                </c:pt>
                <c:pt idx="43">
                  <c:v>0.32566538161640352</c:v>
                </c:pt>
                <c:pt idx="44">
                  <c:v>0.32560002432063473</c:v>
                </c:pt>
                <c:pt idx="45">
                  <c:v>0.32553172157282362</c:v>
                </c:pt>
                <c:pt idx="46">
                  <c:v>0.32546037773592801</c:v>
                </c:pt>
                <c:pt idx="47">
                  <c:v>0.32539095767085241</c:v>
                </c:pt>
                <c:pt idx="48">
                  <c:v>0.3253134439249788</c:v>
                </c:pt>
                <c:pt idx="49">
                  <c:v>0.32523257724845833</c:v>
                </c:pt>
                <c:pt idx="50">
                  <c:v>0.32514823873536663</c:v>
                </c:pt>
                <c:pt idx="51">
                  <c:v>0.32506627908202268</c:v>
                </c:pt>
                <c:pt idx="52">
                  <c:v>0.32497486296249911</c:v>
                </c:pt>
                <c:pt idx="53">
                  <c:v>0.32487958082488133</c:v>
                </c:pt>
                <c:pt idx="54">
                  <c:v>0.32478702881067989</c:v>
                </c:pt>
                <c:pt idx="55">
                  <c:v>0.32468383216063407</c:v>
                </c:pt>
                <c:pt idx="56">
                  <c:v>0.32457629379750857</c:v>
                </c:pt>
                <c:pt idx="57">
                  <c:v>0.32447184513744437</c:v>
                </c:pt>
                <c:pt idx="58">
                  <c:v>0.32435537935418507</c:v>
                </c:pt>
                <c:pt idx="59">
                  <c:v>0.32424224476547092</c:v>
                </c:pt>
                <c:pt idx="60">
                  <c:v>0.32411606837614854</c:v>
                </c:pt>
                <c:pt idx="61">
                  <c:v>0.32399346863166106</c:v>
                </c:pt>
                <c:pt idx="62">
                  <c:v>0.32386598968407976</c:v>
                </c:pt>
                <c:pt idx="63">
                  <c:v>0.32372374135731069</c:v>
                </c:pt>
                <c:pt idx="64">
                  <c:v>0.32358544242730058</c:v>
                </c:pt>
                <c:pt idx="65">
                  <c:v>0.32343104666689182</c:v>
                </c:pt>
                <c:pt idx="66">
                  <c:v>0.3232808592532172</c:v>
                </c:pt>
                <c:pt idx="67">
                  <c:v>0.32312450855043301</c:v>
                </c:pt>
                <c:pt idx="68">
                  <c:v>0.32294981006882933</c:v>
                </c:pt>
                <c:pt idx="69">
                  <c:v>0.32277971933902261</c:v>
                </c:pt>
                <c:pt idx="70">
                  <c:v>0.32260248645952366</c:v>
                </c:pt>
                <c:pt idx="71">
                  <c:v>0.32240426065266004</c:v>
                </c:pt>
                <c:pt idx="72">
                  <c:v>0.32221106849716935</c:v>
                </c:pt>
                <c:pt idx="73">
                  <c:v>0.32200956439047435</c:v>
                </c:pt>
                <c:pt idx="74">
                  <c:v>0.32178395839738022</c:v>
                </c:pt>
                <c:pt idx="75">
                  <c:v>0.32156385289756362</c:v>
                </c:pt>
                <c:pt idx="76">
                  <c:v>0.32133404891369266</c:v>
                </c:pt>
                <c:pt idx="77">
                  <c:v>0.32109404458995783</c:v>
                </c:pt>
                <c:pt idx="78">
                  <c:v>0.32084331239511821</c:v>
                </c:pt>
                <c:pt idx="79">
                  <c:v>0.32058129884330172</c:v>
                </c:pt>
                <c:pt idx="80">
                  <c:v>0.32028739228987646</c:v>
                </c:pt>
                <c:pt idx="81">
                  <c:v>0.32002108391406492</c:v>
                </c:pt>
                <c:pt idx="82">
                  <c:v>0.31969974007719759</c:v>
                </c:pt>
                <c:pt idx="83">
                  <c:v>0.31938554354628634</c:v>
                </c:pt>
                <c:pt idx="84">
                  <c:v>0.31905686859284443</c:v>
                </c:pt>
                <c:pt idx="85">
                  <c:v>0.31871301502049088</c:v>
                </c:pt>
                <c:pt idx="86">
                  <c:v>0.31837950348534877</c:v>
                </c:pt>
                <c:pt idx="87">
                  <c:v>0.31797688229876891</c:v>
                </c:pt>
                <c:pt idx="88">
                  <c:v>0.31758312379643727</c:v>
                </c:pt>
                <c:pt idx="89">
                  <c:v>0.31717123620971682</c:v>
                </c:pt>
                <c:pt idx="90">
                  <c:v>0.31677187679609486</c:v>
                </c:pt>
                <c:pt idx="91">
                  <c:v>0.31632289904153654</c:v>
                </c:pt>
                <c:pt idx="92">
                  <c:v>0.31585360008922908</c:v>
                </c:pt>
                <c:pt idx="93">
                  <c:v>0.3153632565469825</c:v>
                </c:pt>
                <c:pt idx="94">
                  <c:v>0.31485117006040658</c:v>
                </c:pt>
                <c:pt idx="95">
                  <c:v>0.3143166754454631</c:v>
                </c:pt>
                <c:pt idx="96">
                  <c:v>0.31375914906853325</c:v>
                </c:pt>
                <c:pt idx="97">
                  <c:v>0.31317801727585437</c:v>
                </c:pt>
                <c:pt idx="98">
                  <c:v>0.31261680688454735</c:v>
                </c:pt>
                <c:pt idx="99">
                  <c:v>0.31198875245138175</c:v>
                </c:pt>
                <c:pt idx="100">
                  <c:v>0.31138325057007055</c:v>
                </c:pt>
                <c:pt idx="101">
                  <c:v>0.31070685951191745</c:v>
                </c:pt>
                <c:pt idx="102">
                  <c:v>0.31000503819033781</c:v>
                </c:pt>
                <c:pt idx="103">
                  <c:v>0.3093304555633945</c:v>
                </c:pt>
                <c:pt idx="104">
                  <c:v>0.30857928282819314</c:v>
                </c:pt>
                <c:pt idx="105">
                  <c:v>0.30780253490661402</c:v>
                </c:pt>
                <c:pt idx="106">
                  <c:v>0.30705847966165062</c:v>
                </c:pt>
                <c:pt idx="107">
                  <c:v>0.30623284812569851</c:v>
                </c:pt>
                <c:pt idx="108">
                  <c:v>0.30544383949019316</c:v>
                </c:pt>
                <c:pt idx="109">
                  <c:v>0.30457041830059534</c:v>
                </c:pt>
                <c:pt idx="110">
                  <c:v>0.30367283336892908</c:v>
                </c:pt>
                <c:pt idx="111">
                  <c:v>0.30281817068148437</c:v>
                </c:pt>
                <c:pt idx="112">
                  <c:v>0.30194356761162172</c:v>
                </c:pt>
                <c:pt idx="113">
                  <c:v>0.30097995383377524</c:v>
                </c:pt>
                <c:pt idx="114">
                  <c:v>0.30006554986884837</c:v>
                </c:pt>
                <c:pt idx="115">
                  <c:v>0.29906033022501455</c:v>
                </c:pt>
                <c:pt idx="116">
                  <c:v>0.29810851122701898</c:v>
                </c:pt>
                <c:pt idx="117">
                  <c:v>0.29713957948503239</c:v>
                </c:pt>
                <c:pt idx="118">
                  <c:v>0.2960776665202095</c:v>
                </c:pt>
                <c:pt idx="119">
                  <c:v>0.29499736175914004</c:v>
                </c:pt>
                <c:pt idx="120">
                  <c:v>0.29397841609935638</c:v>
                </c:pt>
                <c:pt idx="121">
                  <c:v>0.29294486915008172</c:v>
                </c:pt>
                <c:pt idx="122">
                  <c:v>0.29189731726707374</c:v>
                </c:pt>
                <c:pt idx="123">
                  <c:v>0.29083634702583105</c:v>
                </c:pt>
                <c:pt idx="124">
                  <c:v>0.28967941589231566</c:v>
                </c:pt>
                <c:pt idx="125">
                  <c:v>0.28867643486752648</c:v>
                </c:pt>
                <c:pt idx="126">
                  <c:v>0.28757859762857885</c:v>
                </c:pt>
                <c:pt idx="127">
                  <c:v>0.28646954854561751</c:v>
                </c:pt>
                <c:pt idx="128">
                  <c:v>0.2852632333125098</c:v>
                </c:pt>
                <c:pt idx="129">
                  <c:v>0.28413250478693375</c:v>
                </c:pt>
                <c:pt idx="130">
                  <c:v>0.28308013202992394</c:v>
                </c:pt>
                <c:pt idx="131">
                  <c:v>0.28193114311980572</c:v>
                </c:pt>
                <c:pt idx="132">
                  <c:v>0.28077330123308503</c:v>
                </c:pt>
                <c:pt idx="133">
                  <c:v>0.27960702104176377</c:v>
                </c:pt>
                <c:pt idx="134">
                  <c:v>0.27843269851213714</c:v>
                </c:pt>
                <c:pt idx="135">
                  <c:v>0.27725071129191309</c:v>
                </c:pt>
                <c:pt idx="136">
                  <c:v>0.27615315463487788</c:v>
                </c:pt>
                <c:pt idx="137">
                  <c:v>0.27495742390665889</c:v>
                </c:pt>
                <c:pt idx="138">
                  <c:v>0.27375503203452534</c:v>
                </c:pt>
                <c:pt idx="139">
                  <c:v>0.27254628985686569</c:v>
                </c:pt>
                <c:pt idx="140">
                  <c:v>0.27133149267434115</c:v>
                </c:pt>
                <c:pt idx="141">
                  <c:v>0.27011092089663125</c:v>
                </c:pt>
                <c:pt idx="142">
                  <c:v>0.26888484069360225</c:v>
                </c:pt>
                <c:pt idx="143">
                  <c:v>0.26765350464407928</c:v>
                </c:pt>
                <c:pt idx="144">
                  <c:v>0.26641715237669683</c:v>
                </c:pt>
                <c:pt idx="145">
                  <c:v>0.26517601119841838</c:v>
                </c:pt>
                <c:pt idx="146">
                  <c:v>0.26393029670728296</c:v>
                </c:pt>
                <c:pt idx="147">
                  <c:v>0.26277652427214937</c:v>
                </c:pt>
                <c:pt idx="148">
                  <c:v>0.26152258055527217</c:v>
                </c:pt>
                <c:pt idx="149">
                  <c:v>0.26026463209853135</c:v>
                </c:pt>
                <c:pt idx="150">
                  <c:v>0.25900285410730128</c:v>
                </c:pt>
                <c:pt idx="151">
                  <c:v>0.25773741279698559</c:v>
                </c:pt>
                <c:pt idx="152">
                  <c:v>0.25646846587831545</c:v>
                </c:pt>
                <c:pt idx="153">
                  <c:v>0.25529414833780129</c:v>
                </c:pt>
                <c:pt idx="154">
                  <c:v>0.25401887394757994</c:v>
                </c:pt>
                <c:pt idx="155">
                  <c:v>0.25274051043238199</c:v>
                </c:pt>
                <c:pt idx="156">
                  <c:v>0.25145918638965603</c:v>
                </c:pt>
                <c:pt idx="157">
                  <c:v>0.25017502397253572</c:v>
                </c:pt>
                <c:pt idx="158">
                  <c:v>0.2488881392454497</c:v>
                </c:pt>
                <c:pt idx="159">
                  <c:v>0.24759864252021258</c:v>
                </c:pt>
                <c:pt idx="160">
                  <c:v>0.24630663867343236</c:v>
                </c:pt>
                <c:pt idx="161">
                  <c:v>0.24511188082137875</c:v>
                </c:pt>
                <c:pt idx="162">
                  <c:v>0.24381533172261197</c:v>
                </c:pt>
                <c:pt idx="163">
                  <c:v>0.24251655364336053</c:v>
                </c:pt>
                <c:pt idx="164">
                  <c:v>0.24121563287449541</c:v>
                </c:pt>
                <c:pt idx="165">
                  <c:v>0.23991265159044656</c:v>
                </c:pt>
                <c:pt idx="166">
                  <c:v>0.23860768807320093</c:v>
                </c:pt>
                <c:pt idx="167">
                  <c:v>0.23730081692330904</c:v>
                </c:pt>
                <c:pt idx="168">
                  <c:v>0.23599210925862385</c:v>
                </c:pt>
                <c:pt idx="169">
                  <c:v>0.2346816329014772</c:v>
                </c:pt>
                <c:pt idx="170">
                  <c:v>0.23336945255496369</c:v>
                </c:pt>
                <c:pt idx="171">
                  <c:v>0.23205562996896789</c:v>
                </c:pt>
                <c:pt idx="172">
                  <c:v>0.23074022409654271</c:v>
                </c:pt>
                <c:pt idx="173">
                  <c:v>0.22942329124121039</c:v>
                </c:pt>
                <c:pt idx="174">
                  <c:v>0.22810488519573094</c:v>
                </c:pt>
                <c:pt idx="175">
                  <c:v>0.22668347468953814</c:v>
                </c:pt>
                <c:pt idx="176">
                  <c:v>0.2254638569285074</c:v>
                </c:pt>
                <c:pt idx="177">
                  <c:v>0.22403954450104202</c:v>
                </c:pt>
                <c:pt idx="178">
                  <c:v>0.22281752420531847</c:v>
                </c:pt>
                <c:pt idx="179">
                  <c:v>0.22139050342051667</c:v>
                </c:pt>
                <c:pt idx="180">
                  <c:v>0.22006417247226806</c:v>
                </c:pt>
                <c:pt idx="181">
                  <c:v>0.21873668763820467</c:v>
                </c:pt>
                <c:pt idx="182">
                  <c:v>0.21740808662936228</c:v>
                </c:pt>
                <c:pt idx="183">
                  <c:v>0.21607840559260452</c:v>
                </c:pt>
                <c:pt idx="184">
                  <c:v>0.21474767918752188</c:v>
                </c:pt>
                <c:pt idx="185">
                  <c:v>0.21341594065905928</c:v>
                </c:pt>
                <c:pt idx="186">
                  <c:v>0.21208322190612791</c:v>
                </c:pt>
                <c:pt idx="187">
                  <c:v>0.21074955354644417</c:v>
                </c:pt>
                <c:pt idx="188">
                  <c:v>0.20941496497782366</c:v>
                </c:pt>
                <c:pt idx="189">
                  <c:v>0.20807948443613544</c:v>
                </c:pt>
                <c:pt idx="190">
                  <c:v>0.20674313905012512</c:v>
                </c:pt>
                <c:pt idx="191">
                  <c:v>0.20540595489328625</c:v>
                </c:pt>
                <c:pt idx="192">
                  <c:v>0.20406795703295616</c:v>
                </c:pt>
                <c:pt idx="193">
                  <c:v>0.20272916957680112</c:v>
                </c:pt>
                <c:pt idx="194">
                  <c:v>0.20138961571684236</c:v>
                </c:pt>
                <c:pt idx="195">
                  <c:v>0.20004931777116808</c:v>
                </c:pt>
                <c:pt idx="196">
                  <c:v>0.19860511246478646</c:v>
                </c:pt>
                <c:pt idx="197">
                  <c:v>0.1973665747604981</c:v>
                </c:pt>
                <c:pt idx="198">
                  <c:v>0.19602417030765112</c:v>
                </c:pt>
                <c:pt idx="199">
                  <c:v>0.19468110306264783</c:v>
                </c:pt>
                <c:pt idx="200">
                  <c:v>0.19333739152755217</c:v>
                </c:pt>
                <c:pt idx="201">
                  <c:v>0.19199305353914214</c:v>
                </c:pt>
                <c:pt idx="202">
                  <c:v>0.19064810629775919</c:v>
                </c:pt>
                <c:pt idx="203">
                  <c:v>0.18930256639470966</c:v>
                </c:pt>
                <c:pt idx="204">
                  <c:v>0.18795644983830412</c:v>
                </c:pt>
                <c:pt idx="205">
                  <c:v>0.18660977207860877</c:v>
                </c:pt>
                <c:pt idx="206">
                  <c:v>0.18536619971401674</c:v>
                </c:pt>
                <c:pt idx="207">
                  <c:v>0.18401848419566491</c:v>
                </c:pt>
                <c:pt idx="208">
                  <c:v>0.18267024965123699</c:v>
                </c:pt>
                <c:pt idx="209">
                  <c:v>0.18142527644487441</c:v>
                </c:pt>
                <c:pt idx="210">
                  <c:v>0.18007608125990374</c:v>
                </c:pt>
                <c:pt idx="211">
                  <c:v>0.17872640518553734</c:v>
                </c:pt>
                <c:pt idx="212">
                  <c:v>0.17737626042579413</c:v>
                </c:pt>
                <c:pt idx="213">
                  <c:v>0.17602565878331369</c:v>
                </c:pt>
                <c:pt idx="214">
                  <c:v>0.174778553937704</c:v>
                </c:pt>
                <c:pt idx="215">
                  <c:v>0.1734271054442956</c:v>
                </c:pt>
                <c:pt idx="216">
                  <c:v>0.17207523241423714</c:v>
                </c:pt>
                <c:pt idx="217">
                  <c:v>0.17072294522346193</c:v>
                </c:pt>
                <c:pt idx="218">
                  <c:v>0.16947432121980033</c:v>
                </c:pt>
                <c:pt idx="219">
                  <c:v>0.16812126552965267</c:v>
                </c:pt>
                <c:pt idx="220">
                  <c:v>0.16676782416650696</c:v>
                </c:pt>
                <c:pt idx="221">
                  <c:v>0.16541400628521521</c:v>
                </c:pt>
                <c:pt idx="222">
                  <c:v>0.16416400173066159</c:v>
                </c:pt>
                <c:pt idx="223">
                  <c:v>0.16291369069083592</c:v>
                </c:pt>
                <c:pt idx="224">
                  <c:v>0.16155884883328947</c:v>
                </c:pt>
                <c:pt idx="225">
                  <c:v>0.16030792020812584</c:v>
                </c:pt>
                <c:pt idx="226">
                  <c:v>0.15895242410270291</c:v>
                </c:pt>
                <c:pt idx="227">
                  <c:v>0.15770090483191798</c:v>
                </c:pt>
                <c:pt idx="228">
                  <c:v>0.15644911116952154</c:v>
                </c:pt>
                <c:pt idx="229">
                  <c:v>0.15519704881094154</c:v>
                </c:pt>
                <c:pt idx="230">
                  <c:v>0.1538403511295055</c:v>
                </c:pt>
                <c:pt idx="231">
                  <c:v>0.15258774661178709</c:v>
                </c:pt>
                <c:pt idx="232">
                  <c:v>0.15133489001020481</c:v>
                </c:pt>
                <c:pt idx="233">
                  <c:v>0.15008178642183947</c:v>
                </c:pt>
                <c:pt idx="234">
                  <c:v>0.14872398456917463</c:v>
                </c:pt>
                <c:pt idx="235">
                  <c:v>0.14747038221272543</c:v>
                </c:pt>
                <c:pt idx="236">
                  <c:v>0.14621654775720472</c:v>
                </c:pt>
                <c:pt idx="237">
                  <c:v>0.1449624857768792</c:v>
                </c:pt>
                <c:pt idx="238">
                  <c:v>0.14360366704200259</c:v>
                </c:pt>
                <c:pt idx="239">
                  <c:v>0.14245369695350199</c:v>
                </c:pt>
                <c:pt idx="240">
                  <c:v>0.14109440927689992</c:v>
                </c:pt>
                <c:pt idx="241">
                  <c:v>0.13983946329070077</c:v>
                </c:pt>
                <c:pt idx="242">
                  <c:v>0.13858431128655652</c:v>
                </c:pt>
                <c:pt idx="243">
                  <c:v>0.1373289571766691</c:v>
                </c:pt>
                <c:pt idx="244">
                  <c:v>0.13607340477602206</c:v>
                </c:pt>
                <c:pt idx="245">
                  <c:v>0.13481765780534449</c:v>
                </c:pt>
                <c:pt idx="246">
                  <c:v>0.13345704989411467</c:v>
                </c:pt>
                <c:pt idx="247">
                  <c:v>0.13220090912316809</c:v>
                </c:pt>
                <c:pt idx="248">
                  <c:v>0.13094458469100639</c:v>
                </c:pt>
                <c:pt idx="249">
                  <c:v>0.12979279549516423</c:v>
                </c:pt>
                <c:pt idx="250">
                  <c:v>0.12853612838075087</c:v>
                </c:pt>
                <c:pt idx="251">
                  <c:v>0.12727928719441711</c:v>
                </c:pt>
                <c:pt idx="252">
                  <c:v>0.12602227507167765</c:v>
                </c:pt>
                <c:pt idx="253">
                  <c:v>0.12476509507401438</c:v>
                </c:pt>
                <c:pt idx="254">
                  <c:v>0.12350775019102422</c:v>
                </c:pt>
                <c:pt idx="255">
                  <c:v>0.12225024334249354</c:v>
                </c:pt>
                <c:pt idx="256">
                  <c:v>0.12099257738040192</c:v>
                </c:pt>
                <c:pt idx="257">
                  <c:v>0.11973475509085811</c:v>
                </c:pt>
                <c:pt idx="258">
                  <c:v>0.11847677919597138</c:v>
                </c:pt>
                <c:pt idx="259">
                  <c:v>0.11721865235565705</c:v>
                </c:pt>
                <c:pt idx="260">
                  <c:v>0.11606523903852098</c:v>
                </c:pt>
                <c:pt idx="261">
                  <c:v>0.11480683010181406</c:v>
                </c:pt>
                <c:pt idx="262">
                  <c:v>0.11354827763864299</c:v>
                </c:pt>
                <c:pt idx="263">
                  <c:v>0.11228958408163354</c:v>
                </c:pt>
                <c:pt idx="264">
                  <c:v>0.11113565973969576</c:v>
                </c:pt>
                <c:pt idx="265">
                  <c:v>0.10987670235603926</c:v>
                </c:pt>
                <c:pt idx="266">
                  <c:v>0.10861761066985347</c:v>
                </c:pt>
                <c:pt idx="267">
                  <c:v>0.10746332721430353</c:v>
                </c:pt>
                <c:pt idx="268">
                  <c:v>0.10620398430345322</c:v>
                </c:pt>
                <c:pt idx="269">
                  <c:v>0.10494451345627147</c:v>
                </c:pt>
                <c:pt idx="270">
                  <c:v>0.10378988791096597</c:v>
                </c:pt>
                <c:pt idx="271">
                  <c:v>0.10253017765806877</c:v>
                </c:pt>
                <c:pt idx="272">
                  <c:v>0.10137533607047919</c:v>
                </c:pt>
                <c:pt idx="273">
                  <c:v>0.10011539378110405</c:v>
                </c:pt>
                <c:pt idx="274">
                  <c:v>9.896034276856662E-2</c:v>
                </c:pt>
                <c:pt idx="275">
                  <c:v>9.770017551513327E-2</c:v>
                </c:pt>
                <c:pt idx="276">
                  <c:v>9.6544921429728592E-2</c:v>
                </c:pt>
                <c:pt idx="277">
                  <c:v>9.538957239383411E-2</c:v>
                </c:pt>
                <c:pt idx="278">
                  <c:v>9.4234129775933748E-2</c:v>
                </c:pt>
                <c:pt idx="279">
                  <c:v>9.3078594918553414E-2</c:v>
                </c:pt>
                <c:pt idx="280">
                  <c:v>9.18179077861246E-2</c:v>
                </c:pt>
                <c:pt idx="281">
                  <c:v>9.0662184291637693E-2</c:v>
                </c:pt>
                <c:pt idx="282">
                  <c:v>8.9506372549619906E-2</c:v>
                </c:pt>
                <c:pt idx="283">
                  <c:v>8.8350473802561627E-2</c:v>
                </c:pt>
                <c:pt idx="284">
                  <c:v>8.7194489269917672E-2</c:v>
                </c:pt>
                <c:pt idx="285">
                  <c:v>8.6038420148638051E-2</c:v>
                </c:pt>
                <c:pt idx="286">
                  <c:v>8.4987375805946411E-2</c:v>
                </c:pt>
                <c:pt idx="287">
                  <c:v>8.3831148441861889E-2</c:v>
                </c:pt>
                <c:pt idx="288">
                  <c:v>8.2674839847914197E-2</c:v>
                </c:pt>
                <c:pt idx="289">
                  <c:v>8.1623580665915907E-2</c:v>
                </c:pt>
                <c:pt idx="290">
                  <c:v>8.0467120072600637E-2</c:v>
                </c:pt>
                <c:pt idx="291">
                  <c:v>7.9415724507305024E-2</c:v>
                </c:pt>
                <c:pt idx="292">
                  <c:v>7.8259115835661905E-2</c:v>
                </c:pt>
                <c:pt idx="293">
                  <c:v>7.720758739065274E-2</c:v>
                </c:pt>
                <c:pt idx="294">
                  <c:v>7.6155996866543743E-2</c:v>
                </c:pt>
                <c:pt idx="295">
                  <c:v>7.5104345018576366E-2</c:v>
                </c:pt>
                <c:pt idx="296">
                  <c:v>7.3947458043321548E-2</c:v>
                </c:pt>
                <c:pt idx="297">
                  <c:v>7.3000860311695254E-2</c:v>
                </c:pt>
                <c:pt idx="298">
                  <c:v>7.1949028903643131E-2</c:v>
                </c:pt>
                <c:pt idx="299">
                  <c:v>7.0897139073918772E-2</c:v>
                </c:pt>
                <c:pt idx="300">
                  <c:v>6.995038885294616E-2</c:v>
                </c:pt>
                <c:pt idx="301">
                  <c:v>6.8898389933243612E-2</c:v>
                </c:pt>
                <c:pt idx="302">
                  <c:v>6.7951542638480383E-2</c:v>
                </c:pt>
                <c:pt idx="303">
                  <c:v>6.7004650120980752E-2</c:v>
                </c:pt>
                <c:pt idx="304">
                  <c:v>6.5952494867025827E-2</c:v>
                </c:pt>
                <c:pt idx="305">
                  <c:v>6.5005508443929133E-2</c:v>
                </c:pt>
                <c:pt idx="306">
                  <c:v>6.4058478266238492E-2</c:v>
                </c:pt>
                <c:pt idx="307">
                  <c:v>6.3111404792426717E-2</c:v>
                </c:pt>
                <c:pt idx="308">
                  <c:v>6.2269525722884189E-2</c:v>
                </c:pt>
                <c:pt idx="309">
                  <c:v>6.1322371696064977E-2</c:v>
                </c:pt>
                <c:pt idx="310">
                  <c:v>6.0375175662364396E-2</c:v>
                </c:pt>
                <c:pt idx="311">
                  <c:v>5.9533188718690747E-2</c:v>
                </c:pt>
                <c:pt idx="312">
                  <c:v>5.8691169228879618E-2</c:v>
                </c:pt>
                <c:pt idx="313">
                  <c:v>5.7849117490448597E-2</c:v>
                </c:pt>
                <c:pt idx="314">
                  <c:v>5.7007033797320653E-2</c:v>
                </c:pt>
                <c:pt idx="315">
                  <c:v>5.6164918439880238E-2</c:v>
                </c:pt>
                <c:pt idx="316">
                  <c:v>5.5322771705024955E-2</c:v>
                </c:pt>
                <c:pt idx="317">
                  <c:v>5.4480593876219743E-2</c:v>
                </c:pt>
                <c:pt idx="318">
                  <c:v>5.3743662989521213E-2</c:v>
                </c:pt>
                <c:pt idx="319">
                  <c:v>5.2901427611840614E-2</c:v>
                </c:pt>
                <c:pt idx="320">
                  <c:v>5.2164446793534859E-2</c:v>
                </c:pt>
                <c:pt idx="321">
                  <c:v>5.1427442960059959E-2</c:v>
                </c:pt>
                <c:pt idx="322">
                  <c:v>5.0690416290974635E-2</c:v>
                </c:pt>
                <c:pt idx="323">
                  <c:v>4.9848072363638335E-2</c:v>
                </c:pt>
                <c:pt idx="324">
                  <c:v>4.9110997357153151E-2</c:v>
                </c:pt>
                <c:pt idx="325">
                  <c:v>4.8373900067433709E-2</c:v>
                </c:pt>
                <c:pt idx="326">
                  <c:v>4.7742084785351052E-2</c:v>
                </c:pt>
                <c:pt idx="327">
                  <c:v>4.7004946567576839E-2</c:v>
                </c:pt>
                <c:pt idx="328">
                  <c:v>4.6267786553461913E-2</c:v>
                </c:pt>
                <c:pt idx="329">
                  <c:v>4.563591789137849E-2</c:v>
                </c:pt>
                <c:pt idx="330">
                  <c:v>4.5004033442660567E-2</c:v>
                </c:pt>
                <c:pt idx="331">
                  <c:v>4.4266815104394577E-2</c:v>
                </c:pt>
                <c:pt idx="332">
                  <c:v>4.3634896804554429E-2</c:v>
                </c:pt>
                <c:pt idx="333">
                  <c:v>4.3002963042204169E-2</c:v>
                </c:pt>
                <c:pt idx="334">
                  <c:v>4.2371013917863902E-2</c:v>
                </c:pt>
                <c:pt idx="335">
                  <c:v>4.1739049531189176E-2</c:v>
                </c:pt>
                <c:pt idx="336">
                  <c:v>4.1107069980980245E-2</c:v>
                </c:pt>
                <c:pt idx="337">
                  <c:v>4.0580408843244875E-2</c:v>
                </c:pt>
                <c:pt idx="338">
                  <c:v>3.9948401747027115E-2</c:v>
                </c:pt>
                <c:pt idx="339">
                  <c:v>3.9421717789873523E-2</c:v>
                </c:pt>
                <c:pt idx="340">
                  <c:v>3.8789683471750588E-2</c:v>
                </c:pt>
                <c:pt idx="341">
                  <c:v>3.8262976963155747E-2</c:v>
                </c:pt>
                <c:pt idx="342">
                  <c:v>3.7736260291366445E-2</c:v>
                </c:pt>
                <c:pt idx="343">
                  <c:v>3.7209533510503788E-2</c:v>
                </c:pt>
                <c:pt idx="344">
                  <c:v>3.6682796674309015E-2</c:v>
                </c:pt>
                <c:pt idx="345">
                  <c:v>3.6156049836144663E-2</c:v>
                </c:pt>
                <c:pt idx="346">
                  <c:v>3.5629293048998263E-2</c:v>
                </c:pt>
                <c:pt idx="347">
                  <c:v>3.51025263654864E-2</c:v>
                </c:pt>
                <c:pt idx="348">
                  <c:v>3.4681105928415348E-2</c:v>
                </c:pt>
                <c:pt idx="349">
                  <c:v>3.4154321562862217E-2</c:v>
                </c:pt>
                <c:pt idx="350">
                  <c:v>3.3732887047242234E-2</c:v>
                </c:pt>
                <c:pt idx="351">
                  <c:v>3.320608516680993E-2</c:v>
                </c:pt>
                <c:pt idx="352">
                  <c:v>3.2784636705529807E-2</c:v>
                </c:pt>
                <c:pt idx="353">
                  <c:v>3.2363182088400069E-2</c:v>
                </c:pt>
                <c:pt idx="354">
                  <c:v>3.1941721341199297E-2</c:v>
                </c:pt>
                <c:pt idx="355">
                  <c:v>3.152025448956125E-2</c:v>
                </c:pt>
                <c:pt idx="356">
                  <c:v>3.1098781558980063E-2</c:v>
                </c:pt>
                <c:pt idx="357">
                  <c:v>3.0677302574806501E-2</c:v>
                </c:pt>
                <c:pt idx="358">
                  <c:v>3.025581756225305E-2</c:v>
                </c:pt>
                <c:pt idx="359">
                  <c:v>2.9834326546393092E-2</c:v>
                </c:pt>
                <c:pt idx="360">
                  <c:v>2.9518204359832167E-2</c:v>
                </c:pt>
                <c:pt idx="361">
                  <c:v>2.9096702898101283E-2</c:v>
                </c:pt>
                <c:pt idx="362">
                  <c:v>2.8780572905569846E-2</c:v>
                </c:pt>
                <c:pt idx="363">
                  <c:v>2.8464439584935153E-2</c:v>
                </c:pt>
                <c:pt idx="364">
                  <c:v>2.8148302946521608E-2</c:v>
                </c:pt>
                <c:pt idx="365">
                  <c:v>2.7726782285415735E-2</c:v>
                </c:pt>
                <c:pt idx="366">
                  <c:v>2.7410637945436842E-2</c:v>
                </c:pt>
                <c:pt idx="367">
                  <c:v>2.7094490321792116E-2</c:v>
                </c:pt>
                <c:pt idx="368">
                  <c:v>2.6778339424625871E-2</c:v>
                </c:pt>
                <c:pt idx="369">
                  <c:v>2.6462185264039081E-2</c:v>
                </c:pt>
                <c:pt idx="370">
                  <c:v>2.6251414015605642E-2</c:v>
                </c:pt>
                <c:pt idx="371">
                  <c:v>2.5935254438320544E-2</c:v>
                </c:pt>
                <c:pt idx="372">
                  <c:v>2.5619091624350544E-2</c:v>
                </c:pt>
                <c:pt idx="373">
                  <c:v>2.5408314621795457E-2</c:v>
                </c:pt>
                <c:pt idx="374">
                  <c:v>2.5092146435445217E-2</c:v>
                </c:pt>
                <c:pt idx="375">
                  <c:v>2.4881365860471506E-2</c:v>
                </c:pt>
                <c:pt idx="376">
                  <c:v>2.4565192329196347E-2</c:v>
                </c:pt>
                <c:pt idx="377">
                  <c:v>2.4354408200044472E-2</c:v>
                </c:pt>
                <c:pt idx="378">
                  <c:v>2.4038229351112762E-2</c:v>
                </c:pt>
                <c:pt idx="379">
                  <c:v>2.3827441685901639E-2</c:v>
                </c:pt>
                <c:pt idx="380">
                  <c:v>2.3616652611311482E-2</c:v>
                </c:pt>
                <c:pt idx="381">
                  <c:v>2.3405862130214967E-2</c:v>
                </c:pt>
                <c:pt idx="382">
                  <c:v>2.3195070245475229E-2</c:v>
                </c:pt>
                <c:pt idx="383">
                  <c:v>2.2984276959947661E-2</c:v>
                </c:pt>
                <c:pt idx="384">
                  <c:v>2.2773482276481669E-2</c:v>
                </c:pt>
                <c:pt idx="385">
                  <c:v>2.2668084411409561E-2</c:v>
                </c:pt>
                <c:pt idx="386">
                  <c:v>2.2457287636358274E-2</c:v>
                </c:pt>
                <c:pt idx="387">
                  <c:v>2.2246489470455714E-2</c:v>
                </c:pt>
                <c:pt idx="388">
                  <c:v>2.2141089866817027E-2</c:v>
                </c:pt>
                <c:pt idx="389">
                  <c:v>2.1930289619924728E-2</c:v>
                </c:pt>
                <c:pt idx="390">
                  <c:v>2.1824888977373016E-2</c:v>
                </c:pt>
                <c:pt idx="391">
                  <c:v>2.1614086655813745E-2</c:v>
                </c:pt>
                <c:pt idx="392">
                  <c:v>2.1508684977505247E-2</c:v>
                </c:pt>
                <c:pt idx="393">
                  <c:v>2.1403282954643246E-2</c:v>
                </c:pt>
                <c:pt idx="394">
                  <c:v>2.1297880587576343E-2</c:v>
                </c:pt>
                <c:pt idx="395">
                  <c:v>2.1192477876652814E-2</c:v>
                </c:pt>
                <c:pt idx="396">
                  <c:v>2.1087074822219762E-2</c:v>
                </c:pt>
                <c:pt idx="397">
                  <c:v>2.0876267684216802E-2</c:v>
                </c:pt>
                <c:pt idx="398">
                  <c:v>2.0770863601339465E-2</c:v>
                </c:pt>
                <c:pt idx="399">
                  <c:v>2.0665459176339513E-2</c:v>
                </c:pt>
                <c:pt idx="400">
                  <c:v>2.0665459176339513E-2</c:v>
                </c:pt>
                <c:pt idx="401">
                  <c:v>2.0560054409562389E-2</c:v>
                </c:pt>
                <c:pt idx="402">
                  <c:v>2.0454649301352445E-2</c:v>
                </c:pt>
                <c:pt idx="403">
                  <c:v>2.0349243852055377E-2</c:v>
                </c:pt>
                <c:pt idx="404">
                  <c:v>2.0243838062014619E-2</c:v>
                </c:pt>
                <c:pt idx="405">
                  <c:v>2.0138431931573737E-2</c:v>
                </c:pt>
                <c:pt idx="406">
                  <c:v>2.0138431931573737E-2</c:v>
                </c:pt>
                <c:pt idx="407">
                  <c:v>2.0033025461075892E-2</c:v>
                </c:pt>
                <c:pt idx="408">
                  <c:v>1.9927618650863684E-2</c:v>
                </c:pt>
                <c:pt idx="409">
                  <c:v>1.9822211501278691E-2</c:v>
                </c:pt>
                <c:pt idx="410">
                  <c:v>1.9822211501278691E-2</c:v>
                </c:pt>
                <c:pt idx="411">
                  <c:v>1.9716804012663916E-2</c:v>
                </c:pt>
                <c:pt idx="412">
                  <c:v>1.9611396185360005E-2</c:v>
                </c:pt>
                <c:pt idx="413">
                  <c:v>1.9611396185360005E-2</c:v>
                </c:pt>
                <c:pt idx="414">
                  <c:v>1.9505988019707831E-2</c:v>
                </c:pt>
                <c:pt idx="415">
                  <c:v>1.9400579516047671E-2</c:v>
                </c:pt>
                <c:pt idx="416">
                  <c:v>1.9400579516047671E-2</c:v>
                </c:pt>
                <c:pt idx="417">
                  <c:v>1.9295170674719534E-2</c:v>
                </c:pt>
                <c:pt idx="418">
                  <c:v>1.9295170674719534E-2</c:v>
                </c:pt>
                <c:pt idx="419">
                  <c:v>1.9295170674719534E-2</c:v>
                </c:pt>
                <c:pt idx="420">
                  <c:v>1.9189761496062246E-2</c:v>
                </c:pt>
                <c:pt idx="421">
                  <c:v>1.9189761496062246E-2</c:v>
                </c:pt>
                <c:pt idx="422">
                  <c:v>1.9084351980416032E-2</c:v>
                </c:pt>
                <c:pt idx="423">
                  <c:v>1.9084351980416032E-2</c:v>
                </c:pt>
                <c:pt idx="424">
                  <c:v>1.9084351980416032E-2</c:v>
                </c:pt>
                <c:pt idx="425">
                  <c:v>1.897894212811882E-2</c:v>
                </c:pt>
                <c:pt idx="426">
                  <c:v>1.897894212811882E-2</c:v>
                </c:pt>
                <c:pt idx="427">
                  <c:v>1.8873531939508765E-2</c:v>
                </c:pt>
                <c:pt idx="428">
                  <c:v>1.8873531939508765E-2</c:v>
                </c:pt>
                <c:pt idx="429">
                  <c:v>1.8873531939508765E-2</c:v>
                </c:pt>
                <c:pt idx="430">
                  <c:v>1.8768121414923494E-2</c:v>
                </c:pt>
                <c:pt idx="431">
                  <c:v>1.8768121414923494E-2</c:v>
                </c:pt>
                <c:pt idx="432">
                  <c:v>1.8768121414923494E-2</c:v>
                </c:pt>
                <c:pt idx="433">
                  <c:v>1.8662710554700236E-2</c:v>
                </c:pt>
                <c:pt idx="434">
                  <c:v>1.8662710554700236E-2</c:v>
                </c:pt>
                <c:pt idx="435">
                  <c:v>1.8662710554700236E-2</c:v>
                </c:pt>
                <c:pt idx="436">
                  <c:v>1.8557299359175727E-2</c:v>
                </c:pt>
                <c:pt idx="437">
                  <c:v>1.8557299359175727E-2</c:v>
                </c:pt>
                <c:pt idx="438">
                  <c:v>1.8557299359175727E-2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wre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'Maha R80N ret(2)b'!$B$2:$B$700</c:f>
              <c:numCache>
                <c:formatCode>0.000</c:formatCode>
                <c:ptCount val="699"/>
                <c:pt idx="0">
                  <c:v>0.48919720398220667</c:v>
                </c:pt>
                <c:pt idx="1">
                  <c:v>0.48771446727388229</c:v>
                </c:pt>
                <c:pt idx="2">
                  <c:v>0.48612582080067773</c:v>
                </c:pt>
                <c:pt idx="3">
                  <c:v>0.48453717432747251</c:v>
                </c:pt>
                <c:pt idx="4">
                  <c:v>0.48294852785426795</c:v>
                </c:pt>
                <c:pt idx="5">
                  <c:v>0.48146579114594357</c:v>
                </c:pt>
                <c:pt idx="6">
                  <c:v>0.47966532514297794</c:v>
                </c:pt>
                <c:pt idx="7">
                  <c:v>0.47807667866977333</c:v>
                </c:pt>
                <c:pt idx="8">
                  <c:v>0.47638212243168793</c:v>
                </c:pt>
                <c:pt idx="9">
                  <c:v>0.47468756619360253</c:v>
                </c:pt>
                <c:pt idx="10">
                  <c:v>0.47299300995551768</c:v>
                </c:pt>
                <c:pt idx="11">
                  <c:v>0.47129845371743229</c:v>
                </c:pt>
                <c:pt idx="12">
                  <c:v>0.46970980724422767</c:v>
                </c:pt>
                <c:pt idx="13">
                  <c:v>0.46801525100614227</c:v>
                </c:pt>
                <c:pt idx="14">
                  <c:v>0.46632069476805749</c:v>
                </c:pt>
                <c:pt idx="15">
                  <c:v>0.46473204829485226</c:v>
                </c:pt>
                <c:pt idx="16">
                  <c:v>0.46303749205676747</c:v>
                </c:pt>
                <c:pt idx="17">
                  <c:v>0.46144884558356225</c:v>
                </c:pt>
                <c:pt idx="18">
                  <c:v>0.45975428934547746</c:v>
                </c:pt>
                <c:pt idx="19">
                  <c:v>0.45816564287227285</c:v>
                </c:pt>
                <c:pt idx="20">
                  <c:v>0.45647108663418745</c:v>
                </c:pt>
                <c:pt idx="21">
                  <c:v>0.45488244016098284</c:v>
                </c:pt>
                <c:pt idx="22">
                  <c:v>0.45318788392289744</c:v>
                </c:pt>
                <c:pt idx="23">
                  <c:v>0.45159923744969288</c:v>
                </c:pt>
                <c:pt idx="24">
                  <c:v>0.45001059097648766</c:v>
                </c:pt>
                <c:pt idx="25">
                  <c:v>0.44831603473840287</c:v>
                </c:pt>
                <c:pt idx="26">
                  <c:v>0.44672738826519764</c:v>
                </c:pt>
                <c:pt idx="27">
                  <c:v>0.44513874179199309</c:v>
                </c:pt>
                <c:pt idx="28">
                  <c:v>0.44355009531878786</c:v>
                </c:pt>
                <c:pt idx="29">
                  <c:v>0.4419614488455833</c:v>
                </c:pt>
                <c:pt idx="30">
                  <c:v>0.44037280237237869</c:v>
                </c:pt>
                <c:pt idx="31">
                  <c:v>0.43878415589917352</c:v>
                </c:pt>
                <c:pt idx="32">
                  <c:v>0.43719550942596891</c:v>
                </c:pt>
                <c:pt idx="33">
                  <c:v>0.43560686295276374</c:v>
                </c:pt>
                <c:pt idx="34">
                  <c:v>0.43401821647955913</c:v>
                </c:pt>
                <c:pt idx="35">
                  <c:v>0.43242957000635457</c:v>
                </c:pt>
                <c:pt idx="36">
                  <c:v>0.43084092353314934</c:v>
                </c:pt>
                <c:pt idx="37">
                  <c:v>0.42925227705994479</c:v>
                </c:pt>
                <c:pt idx="38">
                  <c:v>0.42766363058673956</c:v>
                </c:pt>
                <c:pt idx="39">
                  <c:v>0.42618089387841523</c:v>
                </c:pt>
                <c:pt idx="40">
                  <c:v>0.42459224740521062</c:v>
                </c:pt>
                <c:pt idx="41">
                  <c:v>0.42300360093200545</c:v>
                </c:pt>
                <c:pt idx="42">
                  <c:v>0.42152086422368107</c:v>
                </c:pt>
                <c:pt idx="43">
                  <c:v>0.41993221775047651</c:v>
                </c:pt>
                <c:pt idx="44">
                  <c:v>0.41834357127727129</c:v>
                </c:pt>
                <c:pt idx="45">
                  <c:v>0.41675492480406673</c:v>
                </c:pt>
                <c:pt idx="46">
                  <c:v>0.41516627833086212</c:v>
                </c:pt>
                <c:pt idx="47">
                  <c:v>0.41368354162253718</c:v>
                </c:pt>
                <c:pt idx="48">
                  <c:v>0.41209489514933256</c:v>
                </c:pt>
                <c:pt idx="49">
                  <c:v>0.410506248676128</c:v>
                </c:pt>
                <c:pt idx="50">
                  <c:v>0.40891760220292278</c:v>
                </c:pt>
                <c:pt idx="51">
                  <c:v>0.40743486549459845</c:v>
                </c:pt>
                <c:pt idx="52">
                  <c:v>0.40584621902139323</c:v>
                </c:pt>
                <c:pt idx="53">
                  <c:v>0.40425757254818867</c:v>
                </c:pt>
                <c:pt idx="54">
                  <c:v>0.40277483583986429</c:v>
                </c:pt>
                <c:pt idx="55">
                  <c:v>0.40118618936665912</c:v>
                </c:pt>
                <c:pt idx="56">
                  <c:v>0.3995975428934545</c:v>
                </c:pt>
                <c:pt idx="57">
                  <c:v>0.39811480618513012</c:v>
                </c:pt>
                <c:pt idx="58">
                  <c:v>0.39652615971192495</c:v>
                </c:pt>
                <c:pt idx="59">
                  <c:v>0.39504342300360057</c:v>
                </c:pt>
                <c:pt idx="60">
                  <c:v>0.39345477653039601</c:v>
                </c:pt>
                <c:pt idx="61">
                  <c:v>0.39197203982207163</c:v>
                </c:pt>
                <c:pt idx="62">
                  <c:v>0.39048930311374669</c:v>
                </c:pt>
                <c:pt idx="63">
                  <c:v>0.38890065664054208</c:v>
                </c:pt>
                <c:pt idx="64">
                  <c:v>0.38741791993221775</c:v>
                </c:pt>
                <c:pt idx="65">
                  <c:v>0.38582927345901252</c:v>
                </c:pt>
                <c:pt idx="66">
                  <c:v>0.38434653675068819</c:v>
                </c:pt>
                <c:pt idx="67">
                  <c:v>0.38286380004236381</c:v>
                </c:pt>
                <c:pt idx="68">
                  <c:v>0.38127515356915864</c:v>
                </c:pt>
                <c:pt idx="69">
                  <c:v>0.37979241686083426</c:v>
                </c:pt>
                <c:pt idx="70">
                  <c:v>0.37830968015250988</c:v>
                </c:pt>
                <c:pt idx="71">
                  <c:v>0.37672103367930471</c:v>
                </c:pt>
                <c:pt idx="72">
                  <c:v>0.37523829697098032</c:v>
                </c:pt>
                <c:pt idx="73">
                  <c:v>0.37375556026265599</c:v>
                </c:pt>
                <c:pt idx="74">
                  <c:v>0.37216691378945138</c:v>
                </c:pt>
                <c:pt idx="75">
                  <c:v>0.37068417708112644</c:v>
                </c:pt>
                <c:pt idx="76">
                  <c:v>0.36920144037280206</c:v>
                </c:pt>
                <c:pt idx="77">
                  <c:v>0.36771870366447768</c:v>
                </c:pt>
                <c:pt idx="78">
                  <c:v>0.36623596695615335</c:v>
                </c:pt>
                <c:pt idx="79">
                  <c:v>0.36475323024782835</c:v>
                </c:pt>
                <c:pt idx="80">
                  <c:v>0.36316458377462379</c:v>
                </c:pt>
                <c:pt idx="81">
                  <c:v>0.36178775683117964</c:v>
                </c:pt>
                <c:pt idx="82">
                  <c:v>0.36019911035797503</c:v>
                </c:pt>
                <c:pt idx="83">
                  <c:v>0.35871637364965009</c:v>
                </c:pt>
                <c:pt idx="84">
                  <c:v>0.35723363694132571</c:v>
                </c:pt>
                <c:pt idx="85">
                  <c:v>0.35575090023300138</c:v>
                </c:pt>
                <c:pt idx="86">
                  <c:v>0.35437407328955722</c:v>
                </c:pt>
                <c:pt idx="87">
                  <c:v>0.35278542681635205</c:v>
                </c:pt>
                <c:pt idx="88">
                  <c:v>0.35130269010802767</c:v>
                </c:pt>
                <c:pt idx="89">
                  <c:v>0.34981995339970329</c:v>
                </c:pt>
                <c:pt idx="90">
                  <c:v>0.34844312645625919</c:v>
                </c:pt>
                <c:pt idx="91">
                  <c:v>0.34696038974793481</c:v>
                </c:pt>
                <c:pt idx="92">
                  <c:v>0.34547765303960987</c:v>
                </c:pt>
                <c:pt idx="93">
                  <c:v>0.34399491633128548</c:v>
                </c:pt>
                <c:pt idx="94">
                  <c:v>0.3425121796229611</c:v>
                </c:pt>
                <c:pt idx="95">
                  <c:v>0.34102944291463677</c:v>
                </c:pt>
                <c:pt idx="96">
                  <c:v>0.33954670620631178</c:v>
                </c:pt>
                <c:pt idx="97">
                  <c:v>0.33806396949798745</c:v>
                </c:pt>
                <c:pt idx="98">
                  <c:v>0.33668714255454329</c:v>
                </c:pt>
                <c:pt idx="99">
                  <c:v>0.33520440584621891</c:v>
                </c:pt>
                <c:pt idx="100">
                  <c:v>0.33382757890277481</c:v>
                </c:pt>
                <c:pt idx="101">
                  <c:v>0.33234484219444982</c:v>
                </c:pt>
                <c:pt idx="102">
                  <c:v>0.33086210548612544</c:v>
                </c:pt>
                <c:pt idx="103">
                  <c:v>0.32948527854268134</c:v>
                </c:pt>
                <c:pt idx="104">
                  <c:v>0.32800254183435695</c:v>
                </c:pt>
                <c:pt idx="105">
                  <c:v>0.32651980512603257</c:v>
                </c:pt>
                <c:pt idx="106">
                  <c:v>0.32514297818258847</c:v>
                </c:pt>
                <c:pt idx="107">
                  <c:v>0.32366024147426348</c:v>
                </c:pt>
                <c:pt idx="108">
                  <c:v>0.32228341453081938</c:v>
                </c:pt>
                <c:pt idx="109">
                  <c:v>0.320800677822495</c:v>
                </c:pt>
                <c:pt idx="110">
                  <c:v>0.31931794111417061</c:v>
                </c:pt>
                <c:pt idx="111">
                  <c:v>0.31794111417072651</c:v>
                </c:pt>
                <c:pt idx="112">
                  <c:v>0.31656428722728236</c:v>
                </c:pt>
                <c:pt idx="113">
                  <c:v>0.31508155051895737</c:v>
                </c:pt>
                <c:pt idx="114">
                  <c:v>0.31370472357551327</c:v>
                </c:pt>
                <c:pt idx="115">
                  <c:v>0.31222198686718888</c:v>
                </c:pt>
                <c:pt idx="116">
                  <c:v>0.31084515992374473</c:v>
                </c:pt>
                <c:pt idx="117">
                  <c:v>0.30946833298030063</c:v>
                </c:pt>
                <c:pt idx="118">
                  <c:v>0.30798559627197625</c:v>
                </c:pt>
                <c:pt idx="119">
                  <c:v>0.30650285956365131</c:v>
                </c:pt>
                <c:pt idx="120">
                  <c:v>0.30512603262020715</c:v>
                </c:pt>
                <c:pt idx="121">
                  <c:v>0.303749205676763</c:v>
                </c:pt>
                <c:pt idx="122">
                  <c:v>0.3023723787333189</c:v>
                </c:pt>
                <c:pt idx="123">
                  <c:v>0.30099555178987475</c:v>
                </c:pt>
                <c:pt idx="124">
                  <c:v>0.29951281508155037</c:v>
                </c:pt>
                <c:pt idx="125">
                  <c:v>0.29824189790298644</c:v>
                </c:pt>
                <c:pt idx="126">
                  <c:v>0.29686507095954234</c:v>
                </c:pt>
                <c:pt idx="127">
                  <c:v>0.29548824401609819</c:v>
                </c:pt>
                <c:pt idx="128">
                  <c:v>0.29400550730777381</c:v>
                </c:pt>
                <c:pt idx="129">
                  <c:v>0.2926286803643291</c:v>
                </c:pt>
                <c:pt idx="130">
                  <c:v>0.29135776318576578</c:v>
                </c:pt>
                <c:pt idx="131">
                  <c:v>0.28998093624232102</c:v>
                </c:pt>
                <c:pt idx="132">
                  <c:v>0.28860410929887692</c:v>
                </c:pt>
                <c:pt idx="133">
                  <c:v>0.28722728235543277</c:v>
                </c:pt>
                <c:pt idx="134">
                  <c:v>0.28585045541198861</c:v>
                </c:pt>
                <c:pt idx="135">
                  <c:v>0.28447362846854451</c:v>
                </c:pt>
                <c:pt idx="136">
                  <c:v>0.28320271128998059</c:v>
                </c:pt>
                <c:pt idx="137">
                  <c:v>0.28182588434653644</c:v>
                </c:pt>
                <c:pt idx="138">
                  <c:v>0.28044905740309228</c:v>
                </c:pt>
                <c:pt idx="139">
                  <c:v>0.27907223045964819</c:v>
                </c:pt>
                <c:pt idx="140">
                  <c:v>0.27769540351620403</c:v>
                </c:pt>
                <c:pt idx="141">
                  <c:v>0.27631857657275988</c:v>
                </c:pt>
                <c:pt idx="142">
                  <c:v>0.27494174962931578</c:v>
                </c:pt>
                <c:pt idx="143">
                  <c:v>0.27356492268587163</c:v>
                </c:pt>
                <c:pt idx="144">
                  <c:v>0.27218809574242747</c:v>
                </c:pt>
                <c:pt idx="145">
                  <c:v>0.27081126879898276</c:v>
                </c:pt>
                <c:pt idx="146">
                  <c:v>0.26943444185553861</c:v>
                </c:pt>
                <c:pt idx="147">
                  <c:v>0.26816352467697468</c:v>
                </c:pt>
                <c:pt idx="148">
                  <c:v>0.26678669773353053</c:v>
                </c:pt>
                <c:pt idx="149">
                  <c:v>0.26540987079008643</c:v>
                </c:pt>
                <c:pt idx="150">
                  <c:v>0.26403304384664228</c:v>
                </c:pt>
                <c:pt idx="151">
                  <c:v>0.26265621690319813</c:v>
                </c:pt>
                <c:pt idx="152">
                  <c:v>0.26127938995975403</c:v>
                </c:pt>
                <c:pt idx="153">
                  <c:v>0.2600084727811901</c:v>
                </c:pt>
                <c:pt idx="154">
                  <c:v>0.25863164583774595</c:v>
                </c:pt>
                <c:pt idx="155">
                  <c:v>0.2572548188943018</c:v>
                </c:pt>
                <c:pt idx="156">
                  <c:v>0.2558779919508577</c:v>
                </c:pt>
                <c:pt idx="157">
                  <c:v>0.25450116500741354</c:v>
                </c:pt>
                <c:pt idx="158">
                  <c:v>0.25312433806396939</c:v>
                </c:pt>
                <c:pt idx="159">
                  <c:v>0.25174751112052529</c:v>
                </c:pt>
                <c:pt idx="160">
                  <c:v>0.25037068417708114</c:v>
                </c:pt>
                <c:pt idx="161">
                  <c:v>0.24909976699851721</c:v>
                </c:pt>
                <c:pt idx="162">
                  <c:v>0.24772294005507309</c:v>
                </c:pt>
                <c:pt idx="163">
                  <c:v>0.24634611311162893</c:v>
                </c:pt>
                <c:pt idx="164">
                  <c:v>0.2449692861681842</c:v>
                </c:pt>
                <c:pt idx="165">
                  <c:v>0.24359245922474007</c:v>
                </c:pt>
                <c:pt idx="166">
                  <c:v>0.24221563228129592</c:v>
                </c:pt>
                <c:pt idx="167">
                  <c:v>0.24083880533785179</c:v>
                </c:pt>
                <c:pt idx="168">
                  <c:v>0.23946197839440767</c:v>
                </c:pt>
                <c:pt idx="169">
                  <c:v>0.23808515145096351</c:v>
                </c:pt>
                <c:pt idx="170">
                  <c:v>0.23670832450751939</c:v>
                </c:pt>
                <c:pt idx="171">
                  <c:v>0.23533149756407523</c:v>
                </c:pt>
                <c:pt idx="172">
                  <c:v>0.23395467062063111</c:v>
                </c:pt>
                <c:pt idx="173">
                  <c:v>0.23257784367718698</c:v>
                </c:pt>
                <c:pt idx="174">
                  <c:v>0.23120101673374283</c:v>
                </c:pt>
                <c:pt idx="175">
                  <c:v>0.22971828002541786</c:v>
                </c:pt>
                <c:pt idx="176">
                  <c:v>0.22844736284685396</c:v>
                </c:pt>
                <c:pt idx="177">
                  <c:v>0.22696462613852958</c:v>
                </c:pt>
                <c:pt idx="178">
                  <c:v>0.22569370895996568</c:v>
                </c:pt>
                <c:pt idx="179">
                  <c:v>0.22421097225164133</c:v>
                </c:pt>
                <c:pt idx="180">
                  <c:v>0.22283414530819717</c:v>
                </c:pt>
                <c:pt idx="181">
                  <c:v>0.22145731836475305</c:v>
                </c:pt>
                <c:pt idx="182">
                  <c:v>0.22008049142130889</c:v>
                </c:pt>
                <c:pt idx="183">
                  <c:v>0.21870366447786477</c:v>
                </c:pt>
                <c:pt idx="184">
                  <c:v>0.21732683753442061</c:v>
                </c:pt>
                <c:pt idx="185">
                  <c:v>0.21595001059097649</c:v>
                </c:pt>
                <c:pt idx="186">
                  <c:v>0.21457318364753236</c:v>
                </c:pt>
                <c:pt idx="187">
                  <c:v>0.21319635670408763</c:v>
                </c:pt>
                <c:pt idx="188">
                  <c:v>0.21181952976064347</c:v>
                </c:pt>
                <c:pt idx="189">
                  <c:v>0.21044270281719935</c:v>
                </c:pt>
                <c:pt idx="190">
                  <c:v>0.20906587587375519</c:v>
                </c:pt>
                <c:pt idx="191">
                  <c:v>0.20768904893031107</c:v>
                </c:pt>
                <c:pt idx="192">
                  <c:v>0.20631222198686694</c:v>
                </c:pt>
                <c:pt idx="193">
                  <c:v>0.20493539504342279</c:v>
                </c:pt>
                <c:pt idx="194">
                  <c:v>0.20355856809997866</c:v>
                </c:pt>
                <c:pt idx="195">
                  <c:v>0.20218174115653451</c:v>
                </c:pt>
                <c:pt idx="196">
                  <c:v>0.20069900444821015</c:v>
                </c:pt>
                <c:pt idx="197">
                  <c:v>0.19942808726964623</c:v>
                </c:pt>
                <c:pt idx="198">
                  <c:v>0.1980512603262021</c:v>
                </c:pt>
                <c:pt idx="199">
                  <c:v>0.19667443338275736</c:v>
                </c:pt>
                <c:pt idx="200">
                  <c:v>0.19529760643931324</c:v>
                </c:pt>
                <c:pt idx="201">
                  <c:v>0.19392077949586908</c:v>
                </c:pt>
                <c:pt idx="202">
                  <c:v>0.19254395255242496</c:v>
                </c:pt>
                <c:pt idx="203">
                  <c:v>0.1911671256089808</c:v>
                </c:pt>
                <c:pt idx="204">
                  <c:v>0.18979029866553668</c:v>
                </c:pt>
                <c:pt idx="205">
                  <c:v>0.18841347172209255</c:v>
                </c:pt>
                <c:pt idx="206">
                  <c:v>0.18714255454352863</c:v>
                </c:pt>
                <c:pt idx="207">
                  <c:v>0.1857657276000845</c:v>
                </c:pt>
                <c:pt idx="208">
                  <c:v>0.18438890065664035</c:v>
                </c:pt>
                <c:pt idx="209">
                  <c:v>0.18311798347807645</c:v>
                </c:pt>
                <c:pt idx="210">
                  <c:v>0.1817411565346323</c:v>
                </c:pt>
                <c:pt idx="211">
                  <c:v>0.18036432959118817</c:v>
                </c:pt>
                <c:pt idx="212">
                  <c:v>0.17898750264774402</c:v>
                </c:pt>
                <c:pt idx="213">
                  <c:v>0.17761067570429989</c:v>
                </c:pt>
                <c:pt idx="214">
                  <c:v>0.17633975852573597</c:v>
                </c:pt>
                <c:pt idx="215">
                  <c:v>0.17496293158229184</c:v>
                </c:pt>
                <c:pt idx="216">
                  <c:v>0.17358610463884772</c:v>
                </c:pt>
                <c:pt idx="217">
                  <c:v>0.17220927769540356</c:v>
                </c:pt>
                <c:pt idx="218">
                  <c:v>0.17093836051683967</c:v>
                </c:pt>
                <c:pt idx="219">
                  <c:v>0.16956153357339551</c:v>
                </c:pt>
                <c:pt idx="220">
                  <c:v>0.16818470662995078</c:v>
                </c:pt>
                <c:pt idx="221">
                  <c:v>0.16680787968650665</c:v>
                </c:pt>
                <c:pt idx="222">
                  <c:v>0.16553696250794273</c:v>
                </c:pt>
                <c:pt idx="223">
                  <c:v>0.16426604532937941</c:v>
                </c:pt>
                <c:pt idx="224">
                  <c:v>0.16288921838593468</c:v>
                </c:pt>
                <c:pt idx="225">
                  <c:v>0.16161830120737136</c:v>
                </c:pt>
                <c:pt idx="226">
                  <c:v>0.16024147426392663</c:v>
                </c:pt>
                <c:pt idx="227">
                  <c:v>0.15897055708536331</c:v>
                </c:pt>
                <c:pt idx="228">
                  <c:v>0.15769963990679942</c:v>
                </c:pt>
                <c:pt idx="229">
                  <c:v>0.15642872272823549</c:v>
                </c:pt>
                <c:pt idx="230">
                  <c:v>0.15505189578479137</c:v>
                </c:pt>
                <c:pt idx="231">
                  <c:v>0.15378097860622744</c:v>
                </c:pt>
                <c:pt idx="232">
                  <c:v>0.15251006142766355</c:v>
                </c:pt>
                <c:pt idx="233">
                  <c:v>0.15123914424909962</c:v>
                </c:pt>
                <c:pt idx="234">
                  <c:v>0.1498623173056555</c:v>
                </c:pt>
                <c:pt idx="235">
                  <c:v>0.14859140012709157</c:v>
                </c:pt>
                <c:pt idx="236">
                  <c:v>0.14732048294852768</c:v>
                </c:pt>
                <c:pt idx="237">
                  <c:v>0.14604956576996375</c:v>
                </c:pt>
                <c:pt idx="238">
                  <c:v>0.14467273882651963</c:v>
                </c:pt>
                <c:pt idx="239">
                  <c:v>0.14350773141283593</c:v>
                </c:pt>
                <c:pt idx="240">
                  <c:v>0.14213090446939181</c:v>
                </c:pt>
                <c:pt idx="241">
                  <c:v>0.14085998729082788</c:v>
                </c:pt>
                <c:pt idx="242">
                  <c:v>0.13958907011226396</c:v>
                </c:pt>
                <c:pt idx="243">
                  <c:v>0.13831815293370006</c:v>
                </c:pt>
                <c:pt idx="244">
                  <c:v>0.13704723575513614</c:v>
                </c:pt>
                <c:pt idx="245">
                  <c:v>0.13577631857657224</c:v>
                </c:pt>
                <c:pt idx="246">
                  <c:v>0.13439949163312809</c:v>
                </c:pt>
                <c:pt idx="247">
                  <c:v>0.13312857445456419</c:v>
                </c:pt>
                <c:pt idx="248">
                  <c:v>0.13185765727600088</c:v>
                </c:pt>
                <c:pt idx="249">
                  <c:v>0.13069264986231718</c:v>
                </c:pt>
                <c:pt idx="250">
                  <c:v>0.12942173268375329</c:v>
                </c:pt>
                <c:pt idx="251">
                  <c:v>0.12815081550518936</c:v>
                </c:pt>
                <c:pt idx="252">
                  <c:v>0.12687989832662544</c:v>
                </c:pt>
                <c:pt idx="253">
                  <c:v>0.12560898114806154</c:v>
                </c:pt>
                <c:pt idx="254">
                  <c:v>0.12433806396949763</c:v>
                </c:pt>
                <c:pt idx="255">
                  <c:v>0.12306714679093372</c:v>
                </c:pt>
                <c:pt idx="256">
                  <c:v>0.12179622961236981</c:v>
                </c:pt>
                <c:pt idx="257">
                  <c:v>0.12052531243380589</c:v>
                </c:pt>
                <c:pt idx="258">
                  <c:v>0.11925439525524259</c:v>
                </c:pt>
                <c:pt idx="259">
                  <c:v>0.11798347807667868</c:v>
                </c:pt>
                <c:pt idx="260">
                  <c:v>0.11681847066299499</c:v>
                </c:pt>
                <c:pt idx="261">
                  <c:v>0.11554755348443108</c:v>
                </c:pt>
                <c:pt idx="262">
                  <c:v>0.11427663630586717</c:v>
                </c:pt>
                <c:pt idx="263">
                  <c:v>0.11300571912730326</c:v>
                </c:pt>
                <c:pt idx="264">
                  <c:v>0.11184071171361956</c:v>
                </c:pt>
                <c:pt idx="265">
                  <c:v>0.11056979453505565</c:v>
                </c:pt>
                <c:pt idx="266">
                  <c:v>0.10929887735649174</c:v>
                </c:pt>
                <c:pt idx="267">
                  <c:v>0.10813386994280866</c:v>
                </c:pt>
                <c:pt idx="268">
                  <c:v>0.10686295276424475</c:v>
                </c:pt>
                <c:pt idx="269">
                  <c:v>0.10559203558568084</c:v>
                </c:pt>
                <c:pt idx="270">
                  <c:v>0.10442702817199714</c:v>
                </c:pt>
                <c:pt idx="271">
                  <c:v>0.10315611099343323</c:v>
                </c:pt>
                <c:pt idx="272">
                  <c:v>0.10199110357974955</c:v>
                </c:pt>
                <c:pt idx="273">
                  <c:v>0.10072018640118624</c:v>
                </c:pt>
                <c:pt idx="274">
                  <c:v>9.955517898750256E-2</c:v>
                </c:pt>
                <c:pt idx="275">
                  <c:v>9.828426180893865E-2</c:v>
                </c:pt>
                <c:pt idx="276">
                  <c:v>9.7119254395254956E-2</c:v>
                </c:pt>
                <c:pt idx="277" formatCode="General">
                  <c:v>9.5954246981571276E-2</c:v>
                </c:pt>
                <c:pt idx="278" formatCode="General">
                  <c:v>9.4789239567888192E-2</c:v>
                </c:pt>
                <c:pt idx="279" formatCode="General">
                  <c:v>9.3624232154204498E-2</c:v>
                </c:pt>
                <c:pt idx="280" formatCode="General">
                  <c:v>9.2353314975640588E-2</c:v>
                </c:pt>
                <c:pt idx="281" formatCode="General">
                  <c:v>9.1188307561956908E-2</c:v>
                </c:pt>
                <c:pt idx="282" formatCode="General">
                  <c:v>9.0023300148273214E-2</c:v>
                </c:pt>
                <c:pt idx="283" formatCode="General">
                  <c:v>8.885829273459013E-2</c:v>
                </c:pt>
                <c:pt idx="284" formatCode="General">
                  <c:v>8.769328532090645E-2</c:v>
                </c:pt>
                <c:pt idx="285" formatCode="General">
                  <c:v>8.6528277907222756E-2</c:v>
                </c:pt>
                <c:pt idx="286" formatCode="General">
                  <c:v>8.5469180258419306E-2</c:v>
                </c:pt>
                <c:pt idx="287" formatCode="General">
                  <c:v>8.4304172844736222E-2</c:v>
                </c:pt>
                <c:pt idx="288" formatCode="General">
                  <c:v>8.3139165431052528E-2</c:v>
                </c:pt>
                <c:pt idx="289" formatCode="General">
                  <c:v>8.2080067782249064E-2</c:v>
                </c:pt>
                <c:pt idx="290" formatCode="General">
                  <c:v>8.091506036856598E-2</c:v>
                </c:pt>
                <c:pt idx="291" formatCode="General">
                  <c:v>7.985596271976253E-2</c:v>
                </c:pt>
                <c:pt idx="292" formatCode="General">
                  <c:v>7.8690955306078836E-2</c:v>
                </c:pt>
                <c:pt idx="293" formatCode="General">
                  <c:v>7.7631857657275982E-2</c:v>
                </c:pt>
                <c:pt idx="294" formatCode="General">
                  <c:v>7.6572760008472518E-2</c:v>
                </c:pt>
                <c:pt idx="295" formatCode="General">
                  <c:v>7.5513662359669054E-2</c:v>
                </c:pt>
                <c:pt idx="296" formatCode="General">
                  <c:v>7.434865494598597E-2</c:v>
                </c:pt>
                <c:pt idx="297" formatCode="General">
                  <c:v>7.3395467062062736E-2</c:v>
                </c:pt>
                <c:pt idx="298" formatCode="General">
                  <c:v>7.2336369413259882E-2</c:v>
                </c:pt>
                <c:pt idx="299" formatCode="General">
                  <c:v>7.1277271764456418E-2</c:v>
                </c:pt>
                <c:pt idx="300" formatCode="General">
                  <c:v>7.0324083880533794E-2</c:v>
                </c:pt>
                <c:pt idx="301" formatCode="General">
                  <c:v>6.926498623173033E-2</c:v>
                </c:pt>
                <c:pt idx="302" formatCode="General">
                  <c:v>6.8311798347807692E-2</c:v>
                </c:pt>
                <c:pt idx="303" formatCode="General">
                  <c:v>6.7358610463884458E-2</c:v>
                </c:pt>
                <c:pt idx="304" formatCode="General">
                  <c:v>6.6299512815081604E-2</c:v>
                </c:pt>
                <c:pt idx="305" formatCode="General">
                  <c:v>6.534632493115837E-2</c:v>
                </c:pt>
                <c:pt idx="306" formatCode="General">
                  <c:v>6.4393137047235732E-2</c:v>
                </c:pt>
                <c:pt idx="307" formatCode="General">
                  <c:v>6.3439949163312498E-2</c:v>
                </c:pt>
                <c:pt idx="308" formatCode="General">
                  <c:v>6.259267104427009E-2</c:v>
                </c:pt>
                <c:pt idx="309" formatCode="General">
                  <c:v>6.1639483160346856E-2</c:v>
                </c:pt>
                <c:pt idx="310" formatCode="General">
                  <c:v>6.0686295276424225E-2</c:v>
                </c:pt>
                <c:pt idx="311" formatCode="General">
                  <c:v>5.9839017157381817E-2</c:v>
                </c:pt>
                <c:pt idx="312" formatCode="General">
                  <c:v>5.8991739038338813E-2</c:v>
                </c:pt>
                <c:pt idx="313" formatCode="General">
                  <c:v>5.8144460919296405E-2</c:v>
                </c:pt>
                <c:pt idx="314" formatCode="General">
                  <c:v>5.7297182800253997E-2</c:v>
                </c:pt>
                <c:pt idx="315" formatCode="General">
                  <c:v>5.6449904681211589E-2</c:v>
                </c:pt>
                <c:pt idx="316" formatCode="General">
                  <c:v>5.5602626562168578E-2</c:v>
                </c:pt>
                <c:pt idx="317" formatCode="General">
                  <c:v>5.475534844312617E-2</c:v>
                </c:pt>
                <c:pt idx="318" formatCode="General">
                  <c:v>5.4013980088963992E-2</c:v>
                </c:pt>
                <c:pt idx="319" formatCode="General">
                  <c:v>5.3166701969921584E-2</c:v>
                </c:pt>
                <c:pt idx="320" formatCode="General">
                  <c:v>5.2425333615759399E-2</c:v>
                </c:pt>
                <c:pt idx="321" formatCode="General">
                  <c:v>5.1683965261596618E-2</c:v>
                </c:pt>
                <c:pt idx="322" formatCode="General">
                  <c:v>5.094259690743444E-2</c:v>
                </c:pt>
                <c:pt idx="323" formatCode="General">
                  <c:v>5.0095318788392032E-2</c:v>
                </c:pt>
                <c:pt idx="324" formatCode="General">
                  <c:v>4.9353950434229847E-2</c:v>
                </c:pt>
                <c:pt idx="325" formatCode="General">
                  <c:v>4.8612582080067669E-2</c:v>
                </c:pt>
                <c:pt idx="326" formatCode="General">
                  <c:v>4.7977123490785714E-2</c:v>
                </c:pt>
                <c:pt idx="327" formatCode="General">
                  <c:v>4.7235755136623529E-2</c:v>
                </c:pt>
                <c:pt idx="328" formatCode="General">
                  <c:v>4.6494386782461351E-2</c:v>
                </c:pt>
                <c:pt idx="329" formatCode="General">
                  <c:v>4.5858928193179389E-2</c:v>
                </c:pt>
                <c:pt idx="330" formatCode="General">
                  <c:v>4.5223469603897434E-2</c:v>
                </c:pt>
                <c:pt idx="331" formatCode="General">
                  <c:v>4.4482101249735256E-2</c:v>
                </c:pt>
                <c:pt idx="332" formatCode="General">
                  <c:v>4.3846642660453301E-2</c:v>
                </c:pt>
                <c:pt idx="333" formatCode="General">
                  <c:v>4.3211184071171346E-2</c:v>
                </c:pt>
                <c:pt idx="334" formatCode="General">
                  <c:v>4.2575725481889384E-2</c:v>
                </c:pt>
                <c:pt idx="335" formatCode="General">
                  <c:v>4.1940266892607429E-2</c:v>
                </c:pt>
                <c:pt idx="336" formatCode="General">
                  <c:v>4.1304808303325474E-2</c:v>
                </c:pt>
                <c:pt idx="337" formatCode="General">
                  <c:v>4.0775259478923742E-2</c:v>
                </c:pt>
                <c:pt idx="338" formatCode="General">
                  <c:v>4.0139800889641787E-2</c:v>
                </c:pt>
                <c:pt idx="339" formatCode="General">
                  <c:v>3.9610252065240062E-2</c:v>
                </c:pt>
                <c:pt idx="340" formatCode="General">
                  <c:v>3.89747934759581E-2</c:v>
                </c:pt>
                <c:pt idx="341" formatCode="General">
                  <c:v>3.8445244651556375E-2</c:v>
                </c:pt>
                <c:pt idx="342" formatCode="General">
                  <c:v>3.7915695827155246E-2</c:v>
                </c:pt>
                <c:pt idx="343" formatCode="General">
                  <c:v>3.7386147002753514E-2</c:v>
                </c:pt>
                <c:pt idx="344" formatCode="General">
                  <c:v>3.6856598178351782E-2</c:v>
                </c:pt>
                <c:pt idx="345" formatCode="General">
                  <c:v>3.6327049353950057E-2</c:v>
                </c:pt>
                <c:pt idx="346" formatCode="General">
                  <c:v>3.5797500529548325E-2</c:v>
                </c:pt>
                <c:pt idx="347" formatCode="General">
                  <c:v>3.5267951705147196E-2</c:v>
                </c:pt>
                <c:pt idx="348" formatCode="General">
                  <c:v>3.4844312645625694E-2</c:v>
                </c:pt>
                <c:pt idx="349" formatCode="General">
                  <c:v>3.4314763821223962E-2</c:v>
                </c:pt>
                <c:pt idx="350" formatCode="General">
                  <c:v>3.3891124761703056E-2</c:v>
                </c:pt>
                <c:pt idx="351" formatCode="General">
                  <c:v>3.3361575937301331E-2</c:v>
                </c:pt>
                <c:pt idx="352" formatCode="General">
                  <c:v>3.2937936877779822E-2</c:v>
                </c:pt>
                <c:pt idx="353" formatCode="General">
                  <c:v>3.251429781825832E-2</c:v>
                </c:pt>
                <c:pt idx="354" formatCode="General">
                  <c:v>3.2090658758737414E-2</c:v>
                </c:pt>
                <c:pt idx="355" formatCode="General">
                  <c:v>3.1667019699215912E-2</c:v>
                </c:pt>
                <c:pt idx="356" formatCode="General">
                  <c:v>3.124338063969501E-2</c:v>
                </c:pt>
                <c:pt idx="357" formatCode="General">
                  <c:v>3.0819741580173504E-2</c:v>
                </c:pt>
                <c:pt idx="358" formatCode="General">
                  <c:v>3.0396102520652002E-2</c:v>
                </c:pt>
                <c:pt idx="359" formatCode="General">
                  <c:v>2.9972463461131096E-2</c:v>
                </c:pt>
                <c:pt idx="360" formatCode="General">
                  <c:v>2.9654734166489817E-2</c:v>
                </c:pt>
                <c:pt idx="361" formatCode="General">
                  <c:v>2.9231095106968915E-2</c:v>
                </c:pt>
                <c:pt idx="362" formatCode="General">
                  <c:v>2.8913365812327636E-2</c:v>
                </c:pt>
                <c:pt idx="363" formatCode="General">
                  <c:v>2.859563651768696E-2</c:v>
                </c:pt>
                <c:pt idx="364" formatCode="General">
                  <c:v>2.8277907223045681E-2</c:v>
                </c:pt>
                <c:pt idx="365" formatCode="General">
                  <c:v>2.7854268163524178E-2</c:v>
                </c:pt>
                <c:pt idx="366" formatCode="General">
                  <c:v>2.7536538868883499E-2</c:v>
                </c:pt>
                <c:pt idx="367" formatCode="General">
                  <c:v>2.721880957424222E-2</c:v>
                </c:pt>
                <c:pt idx="368" formatCode="General">
                  <c:v>2.6901080279601544E-2</c:v>
                </c:pt>
                <c:pt idx="369" formatCode="General">
                  <c:v>2.6583350984960868E-2</c:v>
                </c:pt>
                <c:pt idx="370" formatCode="General">
                  <c:v>2.6371531455199815E-2</c:v>
                </c:pt>
                <c:pt idx="371" formatCode="General">
                  <c:v>2.6053802160559136E-2</c:v>
                </c:pt>
                <c:pt idx="372" formatCode="General">
                  <c:v>2.5736072865917857E-2</c:v>
                </c:pt>
                <c:pt idx="373" formatCode="General">
                  <c:v>2.5524253336157408E-2</c:v>
                </c:pt>
                <c:pt idx="374" formatCode="General">
                  <c:v>2.5206524041516128E-2</c:v>
                </c:pt>
                <c:pt idx="375" formatCode="General">
                  <c:v>2.4994704511755676E-2</c:v>
                </c:pt>
                <c:pt idx="376" formatCode="General">
                  <c:v>2.4676975217115E-2</c:v>
                </c:pt>
                <c:pt idx="377" formatCode="General">
                  <c:v>2.4465155687353947E-2</c:v>
                </c:pt>
                <c:pt idx="378" formatCode="General">
                  <c:v>2.4147426392713268E-2</c:v>
                </c:pt>
                <c:pt idx="379" formatCode="General">
                  <c:v>2.3935606862952818E-2</c:v>
                </c:pt>
                <c:pt idx="380" formatCode="General">
                  <c:v>2.3723787333191765E-2</c:v>
                </c:pt>
                <c:pt idx="381" formatCode="General">
                  <c:v>2.3511967803431313E-2</c:v>
                </c:pt>
                <c:pt idx="382" formatCode="General">
                  <c:v>2.3300148273670863E-2</c:v>
                </c:pt>
                <c:pt idx="383" formatCode="General">
                  <c:v>2.308832874390981E-2</c:v>
                </c:pt>
                <c:pt idx="384" formatCode="General">
                  <c:v>2.2876509214149358E-2</c:v>
                </c:pt>
                <c:pt idx="385" formatCode="General">
                  <c:v>2.2770599449269131E-2</c:v>
                </c:pt>
                <c:pt idx="386" formatCode="General">
                  <c:v>2.2558779919508078E-2</c:v>
                </c:pt>
                <c:pt idx="387" formatCode="General">
                  <c:v>2.2346960389747629E-2</c:v>
                </c:pt>
                <c:pt idx="388" formatCode="General">
                  <c:v>2.2241050624867403E-2</c:v>
                </c:pt>
                <c:pt idx="389" formatCode="General">
                  <c:v>2.202923109510695E-2</c:v>
                </c:pt>
                <c:pt idx="390" formatCode="General">
                  <c:v>2.1923321330226123E-2</c:v>
                </c:pt>
                <c:pt idx="391" formatCode="General">
                  <c:v>2.1711501800465671E-2</c:v>
                </c:pt>
                <c:pt idx="392" formatCode="General">
                  <c:v>2.1605592035585444E-2</c:v>
                </c:pt>
                <c:pt idx="393" formatCode="General">
                  <c:v>2.1499682270705221E-2</c:v>
                </c:pt>
                <c:pt idx="394" formatCode="General">
                  <c:v>2.1393772505824995E-2</c:v>
                </c:pt>
                <c:pt idx="395" formatCode="General">
                  <c:v>2.1287862740944768E-2</c:v>
                </c:pt>
                <c:pt idx="396" formatCode="General">
                  <c:v>2.1181952976063942E-2</c:v>
                </c:pt>
                <c:pt idx="397" formatCode="General">
                  <c:v>2.0970133446303489E-2</c:v>
                </c:pt>
                <c:pt idx="398" formatCode="General">
                  <c:v>2.0864223681423263E-2</c:v>
                </c:pt>
                <c:pt idx="399" formatCode="General">
                  <c:v>2.075831391654304E-2</c:v>
                </c:pt>
                <c:pt idx="400" formatCode="General">
                  <c:v>2.075831391654304E-2</c:v>
                </c:pt>
                <c:pt idx="401" formatCode="General">
                  <c:v>2.0652404151662813E-2</c:v>
                </c:pt>
                <c:pt idx="402" formatCode="General">
                  <c:v>2.0546494386781987E-2</c:v>
                </c:pt>
                <c:pt idx="403" formatCode="General">
                  <c:v>2.044058462190176E-2</c:v>
                </c:pt>
                <c:pt idx="404" formatCode="General">
                  <c:v>2.0334674857021534E-2</c:v>
                </c:pt>
                <c:pt idx="405" formatCode="General">
                  <c:v>2.0228765092141308E-2</c:v>
                </c:pt>
                <c:pt idx="406" formatCode="General">
                  <c:v>2.0228765092141308E-2</c:v>
                </c:pt>
                <c:pt idx="407" formatCode="General">
                  <c:v>2.0122855327261081E-2</c:v>
                </c:pt>
                <c:pt idx="408" formatCode="General">
                  <c:v>2.0016945562380858E-2</c:v>
                </c:pt>
                <c:pt idx="409" formatCode="General">
                  <c:v>1.9911035797500028E-2</c:v>
                </c:pt>
                <c:pt idx="410" formatCode="General">
                  <c:v>1.9911035797500028E-2</c:v>
                </c:pt>
                <c:pt idx="411" formatCode="General">
                  <c:v>1.9805126032619805E-2</c:v>
                </c:pt>
                <c:pt idx="412" formatCode="General">
                  <c:v>1.9699216267739579E-2</c:v>
                </c:pt>
                <c:pt idx="413" formatCode="General">
                  <c:v>1.9699216267739579E-2</c:v>
                </c:pt>
                <c:pt idx="414" formatCode="General">
                  <c:v>1.9593306502859353E-2</c:v>
                </c:pt>
                <c:pt idx="415" formatCode="General">
                  <c:v>1.9487396737979126E-2</c:v>
                </c:pt>
                <c:pt idx="416" formatCode="General">
                  <c:v>1.9487396737979126E-2</c:v>
                </c:pt>
                <c:pt idx="417" formatCode="General">
                  <c:v>1.93814869730989E-2</c:v>
                </c:pt>
                <c:pt idx="418" formatCode="General">
                  <c:v>1.93814869730989E-2</c:v>
                </c:pt>
                <c:pt idx="419" formatCode="General">
                  <c:v>1.93814869730989E-2</c:v>
                </c:pt>
                <c:pt idx="420" formatCode="General">
                  <c:v>1.9275577208218073E-2</c:v>
                </c:pt>
                <c:pt idx="421" formatCode="General">
                  <c:v>1.9275577208218073E-2</c:v>
                </c:pt>
                <c:pt idx="422" formatCode="General">
                  <c:v>1.9169667443337847E-2</c:v>
                </c:pt>
                <c:pt idx="423" formatCode="General">
                  <c:v>1.9169667443337847E-2</c:v>
                </c:pt>
                <c:pt idx="424" formatCode="General">
                  <c:v>1.9169667443337847E-2</c:v>
                </c:pt>
                <c:pt idx="425" formatCode="General">
                  <c:v>1.9063757678457624E-2</c:v>
                </c:pt>
                <c:pt idx="426" formatCode="General">
                  <c:v>1.9063757678457624E-2</c:v>
                </c:pt>
                <c:pt idx="427" formatCode="General">
                  <c:v>1.8957847913577398E-2</c:v>
                </c:pt>
                <c:pt idx="428" formatCode="General">
                  <c:v>1.8957847913577398E-2</c:v>
                </c:pt>
                <c:pt idx="429" formatCode="General">
                  <c:v>1.8957847913577398E-2</c:v>
                </c:pt>
                <c:pt idx="430" formatCode="General">
                  <c:v>1.8851938148697171E-2</c:v>
                </c:pt>
                <c:pt idx="431" formatCode="General">
                  <c:v>1.8851938148697171E-2</c:v>
                </c:pt>
                <c:pt idx="432" formatCode="General">
                  <c:v>1.8851938148697171E-2</c:v>
                </c:pt>
                <c:pt idx="433" formatCode="General">
                  <c:v>1.8746028383816945E-2</c:v>
                </c:pt>
                <c:pt idx="434" formatCode="General">
                  <c:v>1.8746028383816945E-2</c:v>
                </c:pt>
                <c:pt idx="435" formatCode="General">
                  <c:v>1.8746028383816945E-2</c:v>
                </c:pt>
                <c:pt idx="436" formatCode="General">
                  <c:v>1.8640118618936719E-2</c:v>
                </c:pt>
                <c:pt idx="437" formatCode="General">
                  <c:v>1.8640118618936719E-2</c:v>
                </c:pt>
                <c:pt idx="438" formatCode="General">
                  <c:v>1.8640118618936719E-2</c:v>
                </c:pt>
              </c:numCache>
            </c:numRef>
          </c:xVal>
          <c:yVal>
            <c:numRef>
              <c:f>'Maha R80N ret(2)b'!$E$2:$E$700</c:f>
              <c:numCache>
                <c:formatCode>0.000</c:formatCode>
                <c:ptCount val="699"/>
                <c:pt idx="0">
                  <c:v>0.18321529877319118</c:v>
                </c:pt>
                <c:pt idx="1">
                  <c:v>0.18321529875302131</c:v>
                </c:pt>
                <c:pt idx="2">
                  <c:v>0.18321529872966394</c:v>
                </c:pt>
                <c:pt idx="3">
                  <c:v>0.18321529870435987</c:v>
                </c:pt>
                <c:pt idx="4">
                  <c:v>0.1832152986769566</c:v>
                </c:pt>
                <c:pt idx="5">
                  <c:v>0.18321529864934266</c:v>
                </c:pt>
                <c:pt idx="6">
                  <c:v>0.18321529861295863</c:v>
                </c:pt>
                <c:pt idx="7">
                  <c:v>0.18321529857805469</c:v>
                </c:pt>
                <c:pt idx="8">
                  <c:v>0.18321529853769813</c:v>
                </c:pt>
                <c:pt idx="9">
                  <c:v>0.18321529849386517</c:v>
                </c:pt>
                <c:pt idx="10">
                  <c:v>0.18321529844628476</c:v>
                </c:pt>
                <c:pt idx="11">
                  <c:v>0.1832152983946693</c:v>
                </c:pt>
                <c:pt idx="12">
                  <c:v>0.18321529834234465</c:v>
                </c:pt>
                <c:pt idx="13">
                  <c:v>0.18321529828202965</c:v>
                </c:pt>
                <c:pt idx="14">
                  <c:v>0.18321529821673641</c:v>
                </c:pt>
                <c:pt idx="15">
                  <c:v>0.18321529815068727</c:v>
                </c:pt>
                <c:pt idx="16">
                  <c:v>0.18321529807472312</c:v>
                </c:pt>
                <c:pt idx="17">
                  <c:v>0.18321529799800157</c:v>
                </c:pt>
                <c:pt idx="18">
                  <c:v>0.18321529790990945</c:v>
                </c:pt>
                <c:pt idx="19">
                  <c:v>0.18321529782109247</c:v>
                </c:pt>
                <c:pt idx="20">
                  <c:v>0.18321529771929507</c:v>
                </c:pt>
                <c:pt idx="21">
                  <c:v>0.18321529761684968</c:v>
                </c:pt>
                <c:pt idx="22">
                  <c:v>0.18321529749965579</c:v>
                </c:pt>
                <c:pt idx="23">
                  <c:v>0.18321529738194586</c:v>
                </c:pt>
                <c:pt idx="24">
                  <c:v>0.18321529725623389</c:v>
                </c:pt>
                <c:pt idx="25">
                  <c:v>0.18321529711285264</c:v>
                </c:pt>
                <c:pt idx="26">
                  <c:v>0.18321529696927488</c:v>
                </c:pt>
                <c:pt idx="27">
                  <c:v>0.1832152968163894</c:v>
                </c:pt>
                <c:pt idx="28">
                  <c:v>0.18321529665375086</c:v>
                </c:pt>
                <c:pt idx="29">
                  <c:v>0.18321529648090423</c:v>
                </c:pt>
                <c:pt idx="30">
                  <c:v>0.18321529629738467</c:v>
                </c:pt>
                <c:pt idx="31">
                  <c:v>0.18321529610271683</c:v>
                </c:pt>
                <c:pt idx="32">
                  <c:v>0.18321529589641425</c:v>
                </c:pt>
                <c:pt idx="33">
                  <c:v>0.18321529567797828</c:v>
                </c:pt>
                <c:pt idx="34">
                  <c:v>0.18321529544689677</c:v>
                </c:pt>
                <c:pt idx="35">
                  <c:v>0.1832152952026424</c:v>
                </c:pt>
                <c:pt idx="36">
                  <c:v>0.18321529494467081</c:v>
                </c:pt>
                <c:pt idx="37">
                  <c:v>0.18321529467241821</c:v>
                </c:pt>
                <c:pt idx="38">
                  <c:v>0.18321529438529879</c:v>
                </c:pt>
                <c:pt idx="39">
                  <c:v>0.18321529410336901</c:v>
                </c:pt>
                <c:pt idx="40">
                  <c:v>0.18321529378574997</c:v>
                </c:pt>
                <c:pt idx="41">
                  <c:v>0.18321529345138848</c:v>
                </c:pt>
                <c:pt idx="42">
                  <c:v>0.18321529312359106</c:v>
                </c:pt>
                <c:pt idx="43">
                  <c:v>0.18321529275482629</c:v>
                </c:pt>
                <c:pt idx="44">
                  <c:v>0.18321529236713224</c:v>
                </c:pt>
                <c:pt idx="45">
                  <c:v>0.18321529195967134</c:v>
                </c:pt>
                <c:pt idx="46">
                  <c:v>0.18321529153155006</c:v>
                </c:pt>
                <c:pt idx="47">
                  <c:v>0.18321529111248794</c:v>
                </c:pt>
                <c:pt idx="48">
                  <c:v>0.18321529064165318</c:v>
                </c:pt>
                <c:pt idx="49">
                  <c:v>0.18321529014715376</c:v>
                </c:pt>
                <c:pt idx="50">
                  <c:v>0.18321528962781142</c:v>
                </c:pt>
                <c:pt idx="51">
                  <c:v>0.183215289119559</c:v>
                </c:pt>
                <c:pt idx="52">
                  <c:v>0.18321528854849625</c:v>
                </c:pt>
                <c:pt idx="53">
                  <c:v>0.18321528794856903</c:v>
                </c:pt>
                <c:pt idx="54">
                  <c:v>0.18321528736118833</c:v>
                </c:pt>
                <c:pt idx="55">
                  <c:v>0.18321528670081169</c:v>
                </c:pt>
                <c:pt idx="56">
                  <c:v>0.1832152860064965</c:v>
                </c:pt>
                <c:pt idx="57">
                  <c:v>0.18321528532606246</c:v>
                </c:pt>
                <c:pt idx="58">
                  <c:v>0.18321528456022665</c:v>
                </c:pt>
                <c:pt idx="59">
                  <c:v>0.18321528380904348</c:v>
                </c:pt>
                <c:pt idx="60">
                  <c:v>0.1832152829627513</c:v>
                </c:pt>
                <c:pt idx="61">
                  <c:v>0.18321528213175942</c:v>
                </c:pt>
                <c:pt idx="62">
                  <c:v>0.18321528125851702</c:v>
                </c:pt>
                <c:pt idx="63">
                  <c:v>0.18321528027293316</c:v>
                </c:pt>
                <c:pt idx="64">
                  <c:v>0.18321527930328721</c:v>
                </c:pt>
                <c:pt idx="65">
                  <c:v>0.18321527820731046</c:v>
                </c:pt>
                <c:pt idx="66">
                  <c:v>0.18321527712739813</c:v>
                </c:pt>
                <c:pt idx="67">
                  <c:v>0.18321527598851264</c:v>
                </c:pt>
                <c:pt idx="68">
                  <c:v>0.18321527469805143</c:v>
                </c:pt>
                <c:pt idx="69">
                  <c:v>0.18321527342318936</c:v>
                </c:pt>
                <c:pt idx="70">
                  <c:v>0.18321527207515606</c:v>
                </c:pt>
                <c:pt idx="71">
                  <c:v>0.18321527054333772</c:v>
                </c:pt>
                <c:pt idx="72">
                  <c:v>0.18321526902552257</c:v>
                </c:pt>
                <c:pt idx="73">
                  <c:v>0.18321526741577987</c:v>
                </c:pt>
                <c:pt idx="74">
                  <c:v>0.18321526558067006</c:v>
                </c:pt>
                <c:pt idx="75">
                  <c:v>0.18321526375626662</c:v>
                </c:pt>
                <c:pt idx="76">
                  <c:v>0.18321526181491585</c:v>
                </c:pt>
                <c:pt idx="77">
                  <c:v>0.1832152597467413</c:v>
                </c:pt>
                <c:pt idx="78">
                  <c:v>0.18321525754085058</c:v>
                </c:pt>
                <c:pt idx="79">
                  <c:v>0.18321525518521908</c:v>
                </c:pt>
                <c:pt idx="80">
                  <c:v>0.18321525248003784</c:v>
                </c:pt>
                <c:pt idx="81">
                  <c:v>0.18321524997017524</c:v>
                </c:pt>
                <c:pt idx="82">
                  <c:v>0.1832152468654529</c:v>
                </c:pt>
                <c:pt idx="83">
                  <c:v>0.18321524374716769</c:v>
                </c:pt>
                <c:pt idx="84">
                  <c:v>0.18321524039536047</c:v>
                </c:pt>
                <c:pt idx="85">
                  <c:v>0.18321523678767843</c:v>
                </c:pt>
                <c:pt idx="86">
                  <c:v>0.18321523318691663</c:v>
                </c:pt>
                <c:pt idx="87">
                  <c:v>0.18321522870261475</c:v>
                </c:pt>
                <c:pt idx="88">
                  <c:v>0.18321522416695055</c:v>
                </c:pt>
                <c:pt idx="89">
                  <c:v>0.1832152192581519</c:v>
                </c:pt>
                <c:pt idx="90">
                  <c:v>0.18321521433270574</c:v>
                </c:pt>
                <c:pt idx="91">
                  <c:v>0.18321520859314097</c:v>
                </c:pt>
                <c:pt idx="92">
                  <c:v>0.18321520235641631</c:v>
                </c:pt>
                <c:pt idx="93">
                  <c:v>0.18321519557032734</c:v>
                </c:pt>
                <c:pt idx="94">
                  <c:v>0.18321518817666088</c:v>
                </c:pt>
                <c:pt idx="95">
                  <c:v>0.18321518011048471</c:v>
                </c:pt>
                <c:pt idx="96">
                  <c:v>0.183215171299354</c:v>
                </c:pt>
                <c:pt idx="97">
                  <c:v>0.18321516166242366</c:v>
                </c:pt>
                <c:pt idx="98">
                  <c:v>0.18321515189570187</c:v>
                </c:pt>
                <c:pt idx="99">
                  <c:v>0.18321514040216608</c:v>
                </c:pt>
                <c:pt idx="100">
                  <c:v>0.18321512872858842</c:v>
                </c:pt>
                <c:pt idx="101">
                  <c:v>0.18321511496217721</c:v>
                </c:pt>
                <c:pt idx="102">
                  <c:v>0.18321509982154349</c:v>
                </c:pt>
                <c:pt idx="103">
                  <c:v>0.1832150843972716</c:v>
                </c:pt>
                <c:pt idx="104">
                  <c:v>0.18321506615470781</c:v>
                </c:pt>
                <c:pt idx="105">
                  <c:v>0.18321504603283911</c:v>
                </c:pt>
                <c:pt idx="106">
                  <c:v>0.18321502547897778</c:v>
                </c:pt>
                <c:pt idx="107">
                  <c:v>0.18321500110679287</c:v>
                </c:pt>
                <c:pt idx="108">
                  <c:v>0.18321497617172586</c:v>
                </c:pt>
                <c:pt idx="109">
                  <c:v>0.183214946559181</c:v>
                </c:pt>
                <c:pt idx="110">
                  <c:v>0.18321491376245846</c:v>
                </c:pt>
                <c:pt idx="111">
                  <c:v>0.18321488013508277</c:v>
                </c:pt>
                <c:pt idx="112">
                  <c:v>0.18321484311435599</c:v>
                </c:pt>
                <c:pt idx="113">
                  <c:v>0.18321479902960061</c:v>
                </c:pt>
                <c:pt idx="114">
                  <c:v>0.18321475374274682</c:v>
                </c:pt>
                <c:pt idx="115">
                  <c:v>0.18321469974925722</c:v>
                </c:pt>
                <c:pt idx="116">
                  <c:v>0.18321464421876293</c:v>
                </c:pt>
                <c:pt idx="117">
                  <c:v>0.18321458291052747</c:v>
                </c:pt>
                <c:pt idx="118">
                  <c:v>0.1832145096950154</c:v>
                </c:pt>
                <c:pt idx="119">
                  <c:v>0.18321442815457209</c:v>
                </c:pt>
                <c:pt idx="120">
                  <c:v>0.18321434411574095</c:v>
                </c:pt>
                <c:pt idx="121">
                  <c:v>0.1832142511498413</c:v>
                </c:pt>
                <c:pt idx="122">
                  <c:v>0.18321414826344004</c:v>
                </c:pt>
                <c:pt idx="123">
                  <c:v>0.1832140343493785</c:v>
                </c:pt>
                <c:pt idx="124">
                  <c:v>0.18321389792131579</c:v>
                </c:pt>
                <c:pt idx="125">
                  <c:v>0.18321376835977032</c:v>
                </c:pt>
                <c:pt idx="126">
                  <c:v>0.18321361337374473</c:v>
                </c:pt>
                <c:pt idx="127">
                  <c:v>0.18321344150393973</c:v>
                </c:pt>
                <c:pt idx="128">
                  <c:v>0.18321323533680803</c:v>
                </c:pt>
                <c:pt idx="129">
                  <c:v>0.18321302204611406</c:v>
                </c:pt>
                <c:pt idx="130">
                  <c:v>0.18321280436852577</c:v>
                </c:pt>
                <c:pt idx="131">
                  <c:v>0.18321254352845309</c:v>
                </c:pt>
                <c:pt idx="132">
                  <c:v>0.18321225377320308</c:v>
                </c:pt>
                <c:pt idx="133">
                  <c:v>0.18321193179637987</c:v>
                </c:pt>
                <c:pt idx="134">
                  <c:v>0.18321157390615855</c:v>
                </c:pt>
                <c:pt idx="135">
                  <c:v>0.18321117597982153</c:v>
                </c:pt>
                <c:pt idx="136">
                  <c:v>0.18321076915490925</c:v>
                </c:pt>
                <c:pt idx="137">
                  <c:v>0.18321028082967733</c:v>
                </c:pt>
                <c:pt idx="138">
                  <c:v>0.18320973744020894</c:v>
                </c:pt>
                <c:pt idx="139">
                  <c:v>0.18320913262206298</c:v>
                </c:pt>
                <c:pt idx="140">
                  <c:v>0.18320845926404355</c:v>
                </c:pt>
                <c:pt idx="141">
                  <c:v>0.18320770941982734</c:v>
                </c:pt>
                <c:pt idx="142">
                  <c:v>0.18320687420909831</c:v>
                </c:pt>
                <c:pt idx="143">
                  <c:v>0.18320594370694768</c:v>
                </c:pt>
                <c:pt idx="144">
                  <c:v>0.18320490682015159</c:v>
                </c:pt>
                <c:pt idx="145">
                  <c:v>0.1832037511487784</c:v>
                </c:pt>
                <c:pt idx="146">
                  <c:v>0.18320246283139707</c:v>
                </c:pt>
                <c:pt idx="147">
                  <c:v>0.18320114251064512</c:v>
                </c:pt>
                <c:pt idx="148">
                  <c:v>0.18319955397325871</c:v>
                </c:pt>
                <c:pt idx="149">
                  <c:v>0.18319778216849711</c:v>
                </c:pt>
                <c:pt idx="150">
                  <c:v>0.18319580562591531</c:v>
                </c:pt>
                <c:pt idx="151">
                  <c:v>0.18319360033983914</c:v>
                </c:pt>
                <c:pt idx="152">
                  <c:v>0.18319113946968249</c:v>
                </c:pt>
                <c:pt idx="153">
                  <c:v>0.1831886151515606</c:v>
                </c:pt>
                <c:pt idx="154">
                  <c:v>0.18318557536716767</c:v>
                </c:pt>
                <c:pt idx="155">
                  <c:v>0.18318218195580921</c:v>
                </c:pt>
                <c:pt idx="156">
                  <c:v>0.18317839333318853</c:v>
                </c:pt>
                <c:pt idx="157">
                  <c:v>0.18317416300974013</c:v>
                </c:pt>
                <c:pt idx="158">
                  <c:v>0.18316943901558716</c:v>
                </c:pt>
                <c:pt idx="159">
                  <c:v>0.18316416325959139</c:v>
                </c:pt>
                <c:pt idx="160">
                  <c:v>0.18315827081537503</c:v>
                </c:pt>
                <c:pt idx="161">
                  <c:v>0.1831522216699886</c:v>
                </c:pt>
                <c:pt idx="162">
                  <c:v>0.1831449320090609</c:v>
                </c:pt>
                <c:pt idx="163">
                  <c:v>0.18313678879407708</c:v>
                </c:pt>
                <c:pt idx="164">
                  <c:v>0.18312769172663035</c:v>
                </c:pt>
                <c:pt idx="165">
                  <c:v>0.18311752880906249</c:v>
                </c:pt>
                <c:pt idx="166">
                  <c:v>0.18310617501528434</c:v>
                </c:pt>
                <c:pt idx="167">
                  <c:v>0.18309349082065857</c:v>
                </c:pt>
                <c:pt idx="168">
                  <c:v>0.18307932057866835</c:v>
                </c:pt>
                <c:pt idx="169">
                  <c:v>0.18306349073174852</c:v>
                </c:pt>
                <c:pt idx="170">
                  <c:v>0.1830458078435224</c:v>
                </c:pt>
                <c:pt idx="171">
                  <c:v>0.1830260564398542</c:v>
                </c:pt>
                <c:pt idx="172">
                  <c:v>0.18300399664668865</c:v>
                </c:pt>
                <c:pt idx="173">
                  <c:v>0.18297936161373055</c:v>
                </c:pt>
                <c:pt idx="174">
                  <c:v>0.18295185471476233</c:v>
                </c:pt>
                <c:pt idx="175">
                  <c:v>0.18291864152259121</c:v>
                </c:pt>
                <c:pt idx="176">
                  <c:v>0.18288687152338504</c:v>
                </c:pt>
                <c:pt idx="177">
                  <c:v>0.18284550553421844</c:v>
                </c:pt>
                <c:pt idx="178">
                  <c:v>0.18280595761499335</c:v>
                </c:pt>
                <c:pt idx="179">
                  <c:v>0.18275449567066984</c:v>
                </c:pt>
                <c:pt idx="180">
                  <c:v>0.18270100588044499</c:v>
                </c:pt>
                <c:pt idx="181">
                  <c:v>0.18264140236228785</c:v>
                </c:pt>
                <c:pt idx="182">
                  <c:v>0.18257501808286511</c:v>
                </c:pt>
                <c:pt idx="183">
                  <c:v>0.18250112148164194</c:v>
                </c:pt>
                <c:pt idx="184">
                  <c:v>0.18241891223840517</c:v>
                </c:pt>
                <c:pt idx="185">
                  <c:v>0.18232751726035887</c:v>
                </c:pt>
                <c:pt idx="186">
                  <c:v>0.18222598704047627</c:v>
                </c:pt>
                <c:pt idx="187">
                  <c:v>0.18211329256939587</c:v>
                </c:pt>
                <c:pt idx="188">
                  <c:v>0.18198832301512433</c:v>
                </c:pt>
                <c:pt idx="189">
                  <c:v>0.1818498844166283</c:v>
                </c:pt>
                <c:pt idx="190">
                  <c:v>0.18169669966690088</c:v>
                </c:pt>
                <c:pt idx="191">
                  <c:v>0.18152741008538856</c:v>
                </c:pt>
                <c:pt idx="192">
                  <c:v>0.18134057889516225</c:v>
                </c:pt>
                <c:pt idx="193">
                  <c:v>0.18113469692262113</c:v>
                </c:pt>
                <c:pt idx="194">
                  <c:v>0.18090819082207593</c:v>
                </c:pt>
                <c:pt idx="195">
                  <c:v>0.18065943408937896</c:v>
                </c:pt>
                <c:pt idx="196">
                  <c:v>0.18036474727101781</c:v>
                </c:pt>
                <c:pt idx="197">
                  <c:v>0.18008848401794039</c:v>
                </c:pt>
                <c:pt idx="198">
                  <c:v>0.17976291331968858</c:v>
                </c:pt>
                <c:pt idx="199">
                  <c:v>0.17940838046797689</c:v>
                </c:pt>
                <c:pt idx="200">
                  <c:v>0.17902326365132595</c:v>
                </c:pt>
                <c:pt idx="201">
                  <c:v>0.17860601525611119</c:v>
                </c:pt>
                <c:pt idx="202">
                  <c:v>0.1781551905649145</c:v>
                </c:pt>
                <c:pt idx="203">
                  <c:v>0.17766947670054861</c:v>
                </c:pt>
                <c:pt idx="204">
                  <c:v>0.177147720728038</c:v>
                </c:pt>
                <c:pt idx="205">
                  <c:v>0.17658895574086014</c:v>
                </c:pt>
                <c:pt idx="206">
                  <c:v>0.1760396651856482</c:v>
                </c:pt>
                <c:pt idx="207">
                  <c:v>0.17540779505883838</c:v>
                </c:pt>
                <c:pt idx="208">
                  <c:v>0.17473735125595338</c:v>
                </c:pt>
                <c:pt idx="209">
                  <c:v>0.17408418638015413</c:v>
                </c:pt>
                <c:pt idx="210">
                  <c:v>0.17333960739459869</c:v>
                </c:pt>
                <c:pt idx="211">
                  <c:v>0.17255697378934498</c:v>
                </c:pt>
                <c:pt idx="212">
                  <c:v>0.17173693444073898</c:v>
                </c:pt>
                <c:pt idx="213">
                  <c:v>0.17088035636984036</c:v>
                </c:pt>
                <c:pt idx="214">
                  <c:v>0.17005815543768904</c:v>
                </c:pt>
                <c:pt idx="215">
                  <c:v>0.1691344511048789</c:v>
                </c:pt>
                <c:pt idx="216">
                  <c:v>0.1681777796221044</c:v>
                </c:pt>
                <c:pt idx="217">
                  <c:v>0.16718963111807533</c:v>
                </c:pt>
                <c:pt idx="218">
                  <c:v>0.16625092098477262</c:v>
                </c:pt>
                <c:pt idx="219">
                  <c:v>0.16520673365465594</c:v>
                </c:pt>
                <c:pt idx="220">
                  <c:v>0.16413583682206484</c:v>
                </c:pt>
                <c:pt idx="221">
                  <c:v>0.16303991684429697</c:v>
                </c:pt>
                <c:pt idx="222">
                  <c:v>0.16200753879902971</c:v>
                </c:pt>
                <c:pt idx="223">
                  <c:v>0.160956565355971</c:v>
                </c:pt>
                <c:pt idx="224">
                  <c:v>0.15979849328583703</c:v>
                </c:pt>
                <c:pt idx="225">
                  <c:v>0.15871279698083748</c:v>
                </c:pt>
                <c:pt idx="226">
                  <c:v>0.15751992450083488</c:v>
                </c:pt>
                <c:pt idx="227">
                  <c:v>0.15640459128158152</c:v>
                </c:pt>
                <c:pt idx="228">
                  <c:v>0.15527669565069971</c:v>
                </c:pt>
                <c:pt idx="229">
                  <c:v>0.15413723666596529</c:v>
                </c:pt>
                <c:pt idx="230">
                  <c:v>0.15289086122501572</c:v>
                </c:pt>
                <c:pt idx="231">
                  <c:v>0.15173025728361172</c:v>
                </c:pt>
                <c:pt idx="232">
                  <c:v>0.15056079198082734</c:v>
                </c:pt>
                <c:pt idx="233">
                  <c:v>0.14938322157236666</c:v>
                </c:pt>
                <c:pt idx="234">
                  <c:v>0.14809918488254889</c:v>
                </c:pt>
                <c:pt idx="235">
                  <c:v>0.14690691617639953</c:v>
                </c:pt>
                <c:pt idx="236">
                  <c:v>0.14570853282335539</c:v>
                </c:pt>
                <c:pt idx="237">
                  <c:v>0.14450457866315231</c:v>
                </c:pt>
                <c:pt idx="238">
                  <c:v>0.14319458599347731</c:v>
                </c:pt>
                <c:pt idx="239">
                  <c:v>0.14208191106631546</c:v>
                </c:pt>
                <c:pt idx="240">
                  <c:v>0.1407624078943136</c:v>
                </c:pt>
                <c:pt idx="241">
                  <c:v>0.13954044989746309</c:v>
                </c:pt>
                <c:pt idx="242">
                  <c:v>0.13831504998251279</c:v>
                </c:pt>
                <c:pt idx="243">
                  <c:v>0.13708652194893065</c:v>
                </c:pt>
                <c:pt idx="244">
                  <c:v>0.13585515119884911</c:v>
                </c:pt>
                <c:pt idx="245">
                  <c:v>0.13462119706936637</c:v>
                </c:pt>
                <c:pt idx="246">
                  <c:v>0.13328177071328159</c:v>
                </c:pt>
                <c:pt idx="247">
                  <c:v>0.13204316552496376</c:v>
                </c:pt>
                <c:pt idx="248">
                  <c:v>0.13080263504678186</c:v>
                </c:pt>
                <c:pt idx="249">
                  <c:v>0.1296639397814778</c:v>
                </c:pt>
                <c:pt idx="250">
                  <c:v>0.12842019174031288</c:v>
                </c:pt>
                <c:pt idx="251">
                  <c:v>0.12717498159093973</c:v>
                </c:pt>
                <c:pt idx="252">
                  <c:v>0.12592843962409714</c:v>
                </c:pt>
                <c:pt idx="253">
                  <c:v>0.12468068373060888</c:v>
                </c:pt>
                <c:pt idx="254">
                  <c:v>0.12343182055668479</c:v>
                </c:pt>
                <c:pt idx="255">
                  <c:v>0.12218194655906769</c:v>
                </c:pt>
                <c:pt idx="256">
                  <c:v>0.12093114896721165</c:v>
                </c:pt>
                <c:pt idx="257">
                  <c:v>0.11967950665946893</c:v>
                </c:pt>
                <c:pt idx="258">
                  <c:v>0.11842709095998717</c:v>
                </c:pt>
                <c:pt idx="259">
                  <c:v>0.11717396636269026</c:v>
                </c:pt>
                <c:pt idx="260">
                  <c:v>0.11602469597957557</c:v>
                </c:pt>
                <c:pt idx="261">
                  <c:v>0.11477037090301197</c:v>
                </c:pt>
                <c:pt idx="262">
                  <c:v>0.11351549190377808</c:v>
                </c:pt>
                <c:pt idx="263">
                  <c:v>0.11226010250109843</c:v>
                </c:pt>
                <c:pt idx="264">
                  <c:v>0.11110891420619892</c:v>
                </c:pt>
                <c:pt idx="265">
                  <c:v>0.10985265339798904</c:v>
                </c:pt>
                <c:pt idx="266">
                  <c:v>0.10859598690291009</c:v>
                </c:pt>
                <c:pt idx="267">
                  <c:v>0.10744371144678468</c:v>
                </c:pt>
                <c:pt idx="268">
                  <c:v>0.1061863473740183</c:v>
                </c:pt>
                <c:pt idx="269">
                  <c:v>0.10492865604484961</c:v>
                </c:pt>
                <c:pt idx="270">
                  <c:v>0.10377550377181836</c:v>
                </c:pt>
                <c:pt idx="271">
                  <c:v>0.1025172452800979</c:v>
                </c:pt>
                <c:pt idx="272">
                  <c:v>0.1013636055560144</c:v>
                </c:pt>
                <c:pt idx="273">
                  <c:v>0.10010484752905292</c:v>
                </c:pt>
                <c:pt idx="274">
                  <c:v>9.8950776885559893E-2</c:v>
                </c:pt>
                <c:pt idx="275">
                  <c:v>9.7691575605473202E-2</c:v>
                </c:pt>
                <c:pt idx="276">
                  <c:v>9.6537121152516614E-2</c:v>
                </c:pt>
                <c:pt idx="277">
                  <c:v>9.5382497477027123E-2</c:v>
                </c:pt>
                <c:pt idx="278">
                  <c:v>9.4227712836114433E-2</c:v>
                </c:pt>
                <c:pt idx="279">
                  <c:v>9.3072774823360627E-2</c:v>
                </c:pt>
                <c:pt idx="280">
                  <c:v>9.1812675723959652E-2</c:v>
                </c:pt>
                <c:pt idx="281">
                  <c:v>9.0657438965422554E-2</c:v>
                </c:pt>
                <c:pt idx="282">
                  <c:v>8.9502068718893019E-2</c:v>
                </c:pt>
                <c:pt idx="283">
                  <c:v>8.8346570426950988E-2</c:v>
                </c:pt>
                <c:pt idx="284">
                  <c:v>8.7190949119828109E-2</c:v>
                </c:pt>
                <c:pt idx="285">
                  <c:v>8.6035209451939931E-2</c:v>
                </c:pt>
                <c:pt idx="286">
                  <c:v>8.4984437951182282E-2</c:v>
                </c:pt>
                <c:pt idx="287">
                  <c:v>8.3828484031627362E-2</c:v>
                </c:pt>
                <c:pt idx="288">
                  <c:v>8.267242345019965E-2</c:v>
                </c:pt>
                <c:pt idx="289">
                  <c:v>8.1621369657811513E-2</c:v>
                </c:pt>
                <c:pt idx="290">
                  <c:v>8.0465114902107698E-2</c:v>
                </c:pt>
                <c:pt idx="291">
                  <c:v>7.9413889796676046E-2</c:v>
                </c:pt>
                <c:pt idx="292">
                  <c:v>7.8257451953864729E-2</c:v>
                </c:pt>
                <c:pt idx="293">
                  <c:v>7.7206064974673763E-2</c:v>
                </c:pt>
                <c:pt idx="294">
                  <c:v>7.61546038967542E-2</c:v>
                </c:pt>
                <c:pt idx="295">
                  <c:v>7.5103070495775665E-2</c:v>
                </c:pt>
                <c:pt idx="296">
                  <c:v>7.3946302220321572E-2</c:v>
                </c:pt>
                <c:pt idx="297">
                  <c:v>7.2999793341591471E-2</c:v>
                </c:pt>
                <c:pt idx="298">
                  <c:v>7.1948052676083382E-2</c:v>
                </c:pt>
                <c:pt idx="299">
                  <c:v>7.0896245876228031E-2</c:v>
                </c:pt>
                <c:pt idx="300">
                  <c:v>6.9949564330385586E-2</c:v>
                </c:pt>
                <c:pt idx="301">
                  <c:v>6.8897635545140973E-2</c:v>
                </c:pt>
                <c:pt idx="302">
                  <c:v>6.7950846258906628E-2</c:v>
                </c:pt>
                <c:pt idx="303">
                  <c:v>6.7004007291958878E-2</c:v>
                </c:pt>
                <c:pt idx="304">
                  <c:v>6.5951906725638124E-2</c:v>
                </c:pt>
                <c:pt idx="305">
                  <c:v>6.5004965534237236E-2</c:v>
                </c:pt>
                <c:pt idx="306">
                  <c:v>6.4057977111572989E-2</c:v>
                </c:pt>
                <c:pt idx="307">
                  <c:v>6.3110942183176005E-2</c:v>
                </c:pt>
                <c:pt idx="308">
                  <c:v>6.2269094881490142E-2</c:v>
                </c:pt>
                <c:pt idx="309">
                  <c:v>6.132197399486429E-2</c:v>
                </c:pt>
                <c:pt idx="310">
                  <c:v>6.0374808553565848E-2</c:v>
                </c:pt>
                <c:pt idx="311">
                  <c:v>5.9532846822845278E-2</c:v>
                </c:pt>
                <c:pt idx="312">
                  <c:v>5.869085081526608E-2</c:v>
                </c:pt>
                <c:pt idx="313">
                  <c:v>5.7848820947078966E-2</c:v>
                </c:pt>
                <c:pt idx="314">
                  <c:v>5.7006757622800192E-2</c:v>
                </c:pt>
                <c:pt idx="315">
                  <c:v>5.6164661235825225E-2</c:v>
                </c:pt>
                <c:pt idx="316">
                  <c:v>5.5322532168999849E-2</c:v>
                </c:pt>
                <c:pt idx="317">
                  <c:v>5.4480370795158301E-2</c:v>
                </c:pt>
                <c:pt idx="318">
                  <c:v>5.3743453377040395E-2</c:v>
                </c:pt>
                <c:pt idx="319">
                  <c:v>5.2901232399687304E-2</c:v>
                </c:pt>
                <c:pt idx="320">
                  <c:v>5.2164263368156161E-2</c:v>
                </c:pt>
                <c:pt idx="321">
                  <c:v>5.1427270610119008E-2</c:v>
                </c:pt>
                <c:pt idx="322">
                  <c:v>5.0690254348040642E-2</c:v>
                </c:pt>
                <c:pt idx="323">
                  <c:v>4.984792154754969E-2</c:v>
                </c:pt>
                <c:pt idx="324">
                  <c:v>4.9110855648379498E-2</c:v>
                </c:pt>
                <c:pt idx="325">
                  <c:v>4.8373766916266353E-2</c:v>
                </c:pt>
                <c:pt idx="326">
                  <c:v>4.7741958556944353E-2</c:v>
                </c:pt>
                <c:pt idx="327">
                  <c:v>4.7004827962352391E-2</c:v>
                </c:pt>
                <c:pt idx="328">
                  <c:v>4.6267675111248158E-2</c:v>
                </c:pt>
                <c:pt idx="329">
                  <c:v>4.5635812243720736E-2</c:v>
                </c:pt>
                <c:pt idx="330">
                  <c:v>4.5003933288399633E-2</c:v>
                </c:pt>
                <c:pt idx="331">
                  <c:v>4.4266720999290271E-2</c:v>
                </c:pt>
                <c:pt idx="332">
                  <c:v>4.3634807592922348E-2</c:v>
                </c:pt>
                <c:pt idx="333">
                  <c:v>4.3002878469694833E-2</c:v>
                </c:pt>
                <c:pt idx="334">
                  <c:v>4.2370933743341721E-2</c:v>
                </c:pt>
                <c:pt idx="335">
                  <c:v>4.1738973526046275E-2</c:v>
                </c:pt>
                <c:pt idx="336">
                  <c:v>4.1106997928486128E-2</c:v>
                </c:pt>
                <c:pt idx="337">
                  <c:v>4.0580339927208359E-2</c:v>
                </c:pt>
                <c:pt idx="338">
                  <c:v>3.9948336415123326E-2</c:v>
                </c:pt>
                <c:pt idx="339">
                  <c:v>3.9421655302000203E-2</c:v>
                </c:pt>
                <c:pt idx="340">
                  <c:v>3.8789624233836084E-2</c:v>
                </c:pt>
                <c:pt idx="341">
                  <c:v>3.8262920304096559E-2</c:v>
                </c:pt>
                <c:pt idx="342">
                  <c:v>3.7736206098941821E-2</c:v>
                </c:pt>
                <c:pt idx="343">
                  <c:v>3.720948167737409E-2</c:v>
                </c:pt>
                <c:pt idx="344">
                  <c:v>3.6682747097803475E-2</c:v>
                </c:pt>
                <c:pt idx="345">
                  <c:v>3.6156002418058386E-2</c:v>
                </c:pt>
                <c:pt idx="346">
                  <c:v>3.5629247695398186E-2</c:v>
                </c:pt>
                <c:pt idx="347">
                  <c:v>3.5102482986525491E-2</c:v>
                </c:pt>
                <c:pt idx="348">
                  <c:v>3.4681064067108108E-2</c:v>
                </c:pt>
                <c:pt idx="349">
                  <c:v>3.4154281524204133E-2</c:v>
                </c:pt>
                <c:pt idx="350">
                  <c:v>3.3732848409420313E-2</c:v>
                </c:pt>
                <c:pt idx="351">
                  <c:v>3.3206048211340933E-2</c:v>
                </c:pt>
                <c:pt idx="352">
                  <c:v>3.278460104306738E-2</c:v>
                </c:pt>
                <c:pt idx="353">
                  <c:v>3.236314767372217E-2</c:v>
                </c:pt>
                <c:pt idx="354">
                  <c:v>3.1941688130664753E-2</c:v>
                </c:pt>
                <c:pt idx="355">
                  <c:v>3.1520222441054596E-2</c:v>
                </c:pt>
                <c:pt idx="356">
                  <c:v>3.1098750631858213E-2</c:v>
                </c:pt>
                <c:pt idx="357">
                  <c:v>3.0677272729847216E-2</c:v>
                </c:pt>
                <c:pt idx="358">
                  <c:v>3.0255788761605423E-2</c:v>
                </c:pt>
                <c:pt idx="359">
                  <c:v>2.9834298753529526E-2</c:v>
                </c:pt>
                <c:pt idx="360">
                  <c:v>2.9518177299605319E-2</c:v>
                </c:pt>
                <c:pt idx="361">
                  <c:v>2.9096676784781311E-2</c:v>
                </c:pt>
                <c:pt idx="362">
                  <c:v>2.8780547480629637E-2</c:v>
                </c:pt>
                <c:pt idx="363">
                  <c:v>2.846441483023518E-2</c:v>
                </c:pt>
                <c:pt idx="364">
                  <c:v>2.8148278844400021E-2</c:v>
                </c:pt>
                <c:pt idx="365">
                  <c:v>2.7726759026727166E-2</c:v>
                </c:pt>
                <c:pt idx="366">
                  <c:v>2.7410615299903907E-2</c:v>
                </c:pt>
                <c:pt idx="367">
                  <c:v>2.7094468273256733E-2</c:v>
                </c:pt>
                <c:pt idx="368">
                  <c:v>2.6778317957355469E-2</c:v>
                </c:pt>
                <c:pt idx="369">
                  <c:v>2.6462164362715535E-2</c:v>
                </c:pt>
                <c:pt idx="370">
                  <c:v>2.6251393483269686E-2</c:v>
                </c:pt>
                <c:pt idx="371">
                  <c:v>2.593523444729276E-2</c:v>
                </c:pt>
                <c:pt idx="372">
                  <c:v>2.5619072160365408E-2</c:v>
                </c:pt>
                <c:pt idx="373">
                  <c:v>2.5408295501432726E-2</c:v>
                </c:pt>
                <c:pt idx="374">
                  <c:v>2.5092127819179383E-2</c:v>
                </c:pt>
                <c:pt idx="375">
                  <c:v>2.4881347572867779E-2</c:v>
                </c:pt>
                <c:pt idx="376">
                  <c:v>2.4565174523742406E-2</c:v>
                </c:pt>
                <c:pt idx="377">
                  <c:v>2.4354390708943352E-2</c:v>
                </c:pt>
                <c:pt idx="378">
                  <c:v>2.4038212321169428E-2</c:v>
                </c:pt>
                <c:pt idx="379">
                  <c:v>2.3827424956624599E-2</c:v>
                </c:pt>
                <c:pt idx="380">
                  <c:v>2.3616636177394401E-2</c:v>
                </c:pt>
                <c:pt idx="381">
                  <c:v>2.3405845986445101E-2</c:v>
                </c:pt>
                <c:pt idx="382">
                  <c:v>2.3195054386731806E-2</c:v>
                </c:pt>
                <c:pt idx="383">
                  <c:v>2.2984261381200216E-2</c:v>
                </c:pt>
                <c:pt idx="384">
                  <c:v>2.2773466972788509E-2</c:v>
                </c:pt>
                <c:pt idx="385">
                  <c:v>2.2668069243417743E-2</c:v>
                </c:pt>
                <c:pt idx="386">
                  <c:v>2.2457272736171208E-2</c:v>
                </c:pt>
                <c:pt idx="387">
                  <c:v>2.2246474833346769E-2</c:v>
                </c:pt>
                <c:pt idx="388">
                  <c:v>2.2141075359500828E-2</c:v>
                </c:pt>
                <c:pt idx="389">
                  <c:v>2.1930275368752639E-2</c:v>
                </c:pt>
                <c:pt idx="390">
                  <c:v>2.1824874852572618E-2</c:v>
                </c:pt>
                <c:pt idx="391">
                  <c:v>2.1614072780406085E-2</c:v>
                </c:pt>
                <c:pt idx="392">
                  <c:v>2.1508671225138415E-2</c:v>
                </c:pt>
                <c:pt idx="393">
                  <c:v>2.1403269324226593E-2</c:v>
                </c:pt>
                <c:pt idx="394">
                  <c:v>2.1297867078028832E-2</c:v>
                </c:pt>
                <c:pt idx="395">
                  <c:v>2.1192464486903012E-2</c:v>
                </c:pt>
                <c:pt idx="396">
                  <c:v>2.1087061551205738E-2</c:v>
                </c:pt>
                <c:pt idx="397">
                  <c:v>2.0876254647526099E-2</c:v>
                </c:pt>
                <c:pt idx="398">
                  <c:v>2.0770850680254888E-2</c:v>
                </c:pt>
                <c:pt idx="399">
                  <c:v>2.0665446369836221E-2</c:v>
                </c:pt>
                <c:pt idx="400">
                  <c:v>2.0665446369836221E-2</c:v>
                </c:pt>
                <c:pt idx="401">
                  <c:v>2.0560041716624677E-2</c:v>
                </c:pt>
                <c:pt idx="402">
                  <c:v>2.0454636720973612E-2</c:v>
                </c:pt>
                <c:pt idx="403">
                  <c:v>2.0349231383237631E-2</c:v>
                </c:pt>
                <c:pt idx="404">
                  <c:v>2.0243825703769008E-2</c:v>
                </c:pt>
                <c:pt idx="405">
                  <c:v>2.0138419682920072E-2</c:v>
                </c:pt>
                <c:pt idx="406">
                  <c:v>2.0138419682920072E-2</c:v>
                </c:pt>
                <c:pt idx="407">
                  <c:v>2.0033013321042625E-2</c:v>
                </c:pt>
                <c:pt idx="408">
                  <c:v>1.992760661848797E-2</c:v>
                </c:pt>
                <c:pt idx="409">
                  <c:v>1.9822199575606159E-2</c:v>
                </c:pt>
                <c:pt idx="410">
                  <c:v>1.9822199575606159E-2</c:v>
                </c:pt>
                <c:pt idx="411">
                  <c:v>1.9716792192748661E-2</c:v>
                </c:pt>
                <c:pt idx="412">
                  <c:v>1.9611384470264503E-2</c:v>
                </c:pt>
                <c:pt idx="413">
                  <c:v>1.9611384470264503E-2</c:v>
                </c:pt>
                <c:pt idx="414">
                  <c:v>1.9505976408502851E-2</c:v>
                </c:pt>
                <c:pt idx="415">
                  <c:v>1.9400568007812286E-2</c:v>
                </c:pt>
                <c:pt idx="416">
                  <c:v>1.9400568007812286E-2</c:v>
                </c:pt>
                <c:pt idx="417">
                  <c:v>1.9295159268540835E-2</c:v>
                </c:pt>
                <c:pt idx="418">
                  <c:v>1.9295159268540835E-2</c:v>
                </c:pt>
                <c:pt idx="419">
                  <c:v>1.9295159268540835E-2</c:v>
                </c:pt>
                <c:pt idx="420">
                  <c:v>1.9189750191035554E-2</c:v>
                </c:pt>
                <c:pt idx="421">
                  <c:v>1.9189750191035554E-2</c:v>
                </c:pt>
                <c:pt idx="422">
                  <c:v>1.9084340775644637E-2</c:v>
                </c:pt>
                <c:pt idx="423">
                  <c:v>1.9084340775644637E-2</c:v>
                </c:pt>
                <c:pt idx="424">
                  <c:v>1.9084340775644637E-2</c:v>
                </c:pt>
                <c:pt idx="425">
                  <c:v>1.8978931022713946E-2</c:v>
                </c:pt>
                <c:pt idx="426">
                  <c:v>1.8978931022713946E-2</c:v>
                </c:pt>
                <c:pt idx="427">
                  <c:v>1.8873520932589538E-2</c:v>
                </c:pt>
                <c:pt idx="428">
                  <c:v>1.8873520932589538E-2</c:v>
                </c:pt>
                <c:pt idx="429">
                  <c:v>1.8873520932589538E-2</c:v>
                </c:pt>
                <c:pt idx="430">
                  <c:v>1.8768110505616775E-2</c:v>
                </c:pt>
                <c:pt idx="431">
                  <c:v>1.8768110505616775E-2</c:v>
                </c:pt>
                <c:pt idx="432">
                  <c:v>1.8768110505616775E-2</c:v>
                </c:pt>
                <c:pt idx="433">
                  <c:v>1.8662699742140743E-2</c:v>
                </c:pt>
                <c:pt idx="434">
                  <c:v>1.8662699742140743E-2</c:v>
                </c:pt>
                <c:pt idx="435">
                  <c:v>1.8662699742140743E-2</c:v>
                </c:pt>
                <c:pt idx="436">
                  <c:v>1.855728864250572E-2</c:v>
                </c:pt>
                <c:pt idx="437">
                  <c:v>1.855728864250572E-2</c:v>
                </c:pt>
                <c:pt idx="438">
                  <c:v>1.855728864250572E-2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90336"/>
        <c:axId val="49391872"/>
      </c:scatterChart>
      <c:valAx>
        <c:axId val="4939033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9391872"/>
        <c:crosses val="autoZero"/>
        <c:crossBetween val="midCat"/>
      </c:valAx>
      <c:valAx>
        <c:axId val="49391872"/>
        <c:scaling>
          <c:orientation val="minMax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939033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 et CP mesurées et modélisées 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0775703798446574"/>
          <c:y val="5.046009565009918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40264550264549"/>
          <c:y val="0.11676592592592694"/>
          <c:w val="0.63550512068345177"/>
          <c:h val="0.679636887494335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'Maha R80N ret(2)b'!$C$1</c:f>
              <c:strCache>
                <c:ptCount val="1"/>
                <c:pt idx="0">
                  <c:v>Vcalc</c:v>
                </c:pt>
              </c:strCache>
            </c:strRef>
          </c:tx>
          <c:spPr>
            <a:ln w="19050">
              <a:noFill/>
            </a:ln>
          </c:spPr>
          <c:marker>
            <c:symbol val="dot"/>
            <c:size val="2"/>
          </c:marker>
          <c:xVal>
            <c:numRef>
              <c:f>'Maha R80N ret(2)b'!$B$2:$B$500</c:f>
              <c:numCache>
                <c:formatCode>0.000</c:formatCode>
                <c:ptCount val="499"/>
                <c:pt idx="0">
                  <c:v>0.48919720398220667</c:v>
                </c:pt>
                <c:pt idx="1">
                  <c:v>0.48771446727388229</c:v>
                </c:pt>
                <c:pt idx="2">
                  <c:v>0.48612582080067773</c:v>
                </c:pt>
                <c:pt idx="3">
                  <c:v>0.48453717432747251</c:v>
                </c:pt>
                <c:pt idx="4">
                  <c:v>0.48294852785426795</c:v>
                </c:pt>
                <c:pt idx="5">
                  <c:v>0.48146579114594357</c:v>
                </c:pt>
                <c:pt idx="6">
                  <c:v>0.47966532514297794</c:v>
                </c:pt>
                <c:pt idx="7">
                  <c:v>0.47807667866977333</c:v>
                </c:pt>
                <c:pt idx="8">
                  <c:v>0.47638212243168793</c:v>
                </c:pt>
                <c:pt idx="9">
                  <c:v>0.47468756619360253</c:v>
                </c:pt>
                <c:pt idx="10">
                  <c:v>0.47299300995551768</c:v>
                </c:pt>
                <c:pt idx="11">
                  <c:v>0.47129845371743229</c:v>
                </c:pt>
                <c:pt idx="12">
                  <c:v>0.46970980724422767</c:v>
                </c:pt>
                <c:pt idx="13">
                  <c:v>0.46801525100614227</c:v>
                </c:pt>
                <c:pt idx="14">
                  <c:v>0.46632069476805749</c:v>
                </c:pt>
                <c:pt idx="15">
                  <c:v>0.46473204829485226</c:v>
                </c:pt>
                <c:pt idx="16">
                  <c:v>0.46303749205676747</c:v>
                </c:pt>
                <c:pt idx="17">
                  <c:v>0.46144884558356225</c:v>
                </c:pt>
                <c:pt idx="18">
                  <c:v>0.45975428934547746</c:v>
                </c:pt>
                <c:pt idx="19">
                  <c:v>0.45816564287227285</c:v>
                </c:pt>
                <c:pt idx="20">
                  <c:v>0.45647108663418745</c:v>
                </c:pt>
                <c:pt idx="21">
                  <c:v>0.45488244016098284</c:v>
                </c:pt>
                <c:pt idx="22">
                  <c:v>0.45318788392289744</c:v>
                </c:pt>
                <c:pt idx="23">
                  <c:v>0.45159923744969288</c:v>
                </c:pt>
                <c:pt idx="24">
                  <c:v>0.45001059097648766</c:v>
                </c:pt>
                <c:pt idx="25">
                  <c:v>0.44831603473840287</c:v>
                </c:pt>
                <c:pt idx="26">
                  <c:v>0.44672738826519764</c:v>
                </c:pt>
                <c:pt idx="27">
                  <c:v>0.44513874179199309</c:v>
                </c:pt>
                <c:pt idx="28">
                  <c:v>0.44355009531878786</c:v>
                </c:pt>
                <c:pt idx="29">
                  <c:v>0.4419614488455833</c:v>
                </c:pt>
                <c:pt idx="30">
                  <c:v>0.44037280237237869</c:v>
                </c:pt>
                <c:pt idx="31">
                  <c:v>0.43878415589917352</c:v>
                </c:pt>
                <c:pt idx="32">
                  <c:v>0.43719550942596891</c:v>
                </c:pt>
                <c:pt idx="33">
                  <c:v>0.43560686295276374</c:v>
                </c:pt>
                <c:pt idx="34">
                  <c:v>0.43401821647955913</c:v>
                </c:pt>
                <c:pt idx="35">
                  <c:v>0.43242957000635457</c:v>
                </c:pt>
                <c:pt idx="36">
                  <c:v>0.43084092353314934</c:v>
                </c:pt>
                <c:pt idx="37">
                  <c:v>0.42925227705994479</c:v>
                </c:pt>
                <c:pt idx="38">
                  <c:v>0.42766363058673956</c:v>
                </c:pt>
                <c:pt idx="39">
                  <c:v>0.42618089387841523</c:v>
                </c:pt>
                <c:pt idx="40">
                  <c:v>0.42459224740521062</c:v>
                </c:pt>
                <c:pt idx="41">
                  <c:v>0.42300360093200545</c:v>
                </c:pt>
                <c:pt idx="42">
                  <c:v>0.42152086422368107</c:v>
                </c:pt>
                <c:pt idx="43">
                  <c:v>0.41993221775047651</c:v>
                </c:pt>
                <c:pt idx="44">
                  <c:v>0.41834357127727129</c:v>
                </c:pt>
                <c:pt idx="45">
                  <c:v>0.41675492480406673</c:v>
                </c:pt>
                <c:pt idx="46">
                  <c:v>0.41516627833086212</c:v>
                </c:pt>
                <c:pt idx="47">
                  <c:v>0.41368354162253718</c:v>
                </c:pt>
                <c:pt idx="48">
                  <c:v>0.41209489514933256</c:v>
                </c:pt>
                <c:pt idx="49">
                  <c:v>0.410506248676128</c:v>
                </c:pt>
                <c:pt idx="50">
                  <c:v>0.40891760220292278</c:v>
                </c:pt>
                <c:pt idx="51">
                  <c:v>0.40743486549459845</c:v>
                </c:pt>
                <c:pt idx="52">
                  <c:v>0.40584621902139323</c:v>
                </c:pt>
                <c:pt idx="53">
                  <c:v>0.40425757254818867</c:v>
                </c:pt>
                <c:pt idx="54">
                  <c:v>0.40277483583986429</c:v>
                </c:pt>
                <c:pt idx="55">
                  <c:v>0.40118618936665912</c:v>
                </c:pt>
                <c:pt idx="56">
                  <c:v>0.3995975428934545</c:v>
                </c:pt>
                <c:pt idx="57">
                  <c:v>0.39811480618513012</c:v>
                </c:pt>
                <c:pt idx="58">
                  <c:v>0.39652615971192495</c:v>
                </c:pt>
                <c:pt idx="59">
                  <c:v>0.39504342300360057</c:v>
                </c:pt>
                <c:pt idx="60">
                  <c:v>0.39345477653039601</c:v>
                </c:pt>
                <c:pt idx="61">
                  <c:v>0.39197203982207163</c:v>
                </c:pt>
                <c:pt idx="62">
                  <c:v>0.39048930311374669</c:v>
                </c:pt>
                <c:pt idx="63">
                  <c:v>0.38890065664054208</c:v>
                </c:pt>
                <c:pt idx="64">
                  <c:v>0.38741791993221775</c:v>
                </c:pt>
                <c:pt idx="65">
                  <c:v>0.38582927345901252</c:v>
                </c:pt>
                <c:pt idx="66">
                  <c:v>0.38434653675068819</c:v>
                </c:pt>
                <c:pt idx="67">
                  <c:v>0.38286380004236381</c:v>
                </c:pt>
                <c:pt idx="68">
                  <c:v>0.38127515356915864</c:v>
                </c:pt>
                <c:pt idx="69">
                  <c:v>0.37979241686083426</c:v>
                </c:pt>
                <c:pt idx="70">
                  <c:v>0.37830968015250988</c:v>
                </c:pt>
                <c:pt idx="71">
                  <c:v>0.37672103367930471</c:v>
                </c:pt>
                <c:pt idx="72">
                  <c:v>0.37523829697098032</c:v>
                </c:pt>
                <c:pt idx="73">
                  <c:v>0.37375556026265599</c:v>
                </c:pt>
                <c:pt idx="74">
                  <c:v>0.37216691378945138</c:v>
                </c:pt>
                <c:pt idx="75">
                  <c:v>0.37068417708112644</c:v>
                </c:pt>
                <c:pt idx="76">
                  <c:v>0.36920144037280206</c:v>
                </c:pt>
                <c:pt idx="77">
                  <c:v>0.36771870366447768</c:v>
                </c:pt>
                <c:pt idx="78">
                  <c:v>0.36623596695615335</c:v>
                </c:pt>
                <c:pt idx="79">
                  <c:v>0.36475323024782835</c:v>
                </c:pt>
                <c:pt idx="80">
                  <c:v>0.36316458377462379</c:v>
                </c:pt>
                <c:pt idx="81">
                  <c:v>0.36178775683117964</c:v>
                </c:pt>
                <c:pt idx="82">
                  <c:v>0.36019911035797503</c:v>
                </c:pt>
                <c:pt idx="83">
                  <c:v>0.35871637364965009</c:v>
                </c:pt>
                <c:pt idx="84">
                  <c:v>0.35723363694132571</c:v>
                </c:pt>
                <c:pt idx="85">
                  <c:v>0.35575090023300138</c:v>
                </c:pt>
                <c:pt idx="86">
                  <c:v>0.35437407328955722</c:v>
                </c:pt>
                <c:pt idx="87">
                  <c:v>0.35278542681635205</c:v>
                </c:pt>
                <c:pt idx="88">
                  <c:v>0.35130269010802767</c:v>
                </c:pt>
                <c:pt idx="89">
                  <c:v>0.34981995339970329</c:v>
                </c:pt>
                <c:pt idx="90">
                  <c:v>0.34844312645625919</c:v>
                </c:pt>
                <c:pt idx="91">
                  <c:v>0.34696038974793481</c:v>
                </c:pt>
                <c:pt idx="92">
                  <c:v>0.34547765303960987</c:v>
                </c:pt>
                <c:pt idx="93">
                  <c:v>0.34399491633128548</c:v>
                </c:pt>
                <c:pt idx="94">
                  <c:v>0.3425121796229611</c:v>
                </c:pt>
                <c:pt idx="95">
                  <c:v>0.34102944291463677</c:v>
                </c:pt>
                <c:pt idx="96">
                  <c:v>0.33954670620631178</c:v>
                </c:pt>
                <c:pt idx="97">
                  <c:v>0.33806396949798745</c:v>
                </c:pt>
                <c:pt idx="98">
                  <c:v>0.33668714255454329</c:v>
                </c:pt>
                <c:pt idx="99">
                  <c:v>0.33520440584621891</c:v>
                </c:pt>
                <c:pt idx="100">
                  <c:v>0.33382757890277481</c:v>
                </c:pt>
                <c:pt idx="101">
                  <c:v>0.33234484219444982</c:v>
                </c:pt>
                <c:pt idx="102">
                  <c:v>0.33086210548612544</c:v>
                </c:pt>
                <c:pt idx="103">
                  <c:v>0.32948527854268134</c:v>
                </c:pt>
                <c:pt idx="104">
                  <c:v>0.32800254183435695</c:v>
                </c:pt>
                <c:pt idx="105">
                  <c:v>0.32651980512603257</c:v>
                </c:pt>
                <c:pt idx="106">
                  <c:v>0.32514297818258847</c:v>
                </c:pt>
                <c:pt idx="107">
                  <c:v>0.32366024147426348</c:v>
                </c:pt>
                <c:pt idx="108">
                  <c:v>0.32228341453081938</c:v>
                </c:pt>
                <c:pt idx="109">
                  <c:v>0.320800677822495</c:v>
                </c:pt>
                <c:pt idx="110">
                  <c:v>0.31931794111417061</c:v>
                </c:pt>
                <c:pt idx="111">
                  <c:v>0.31794111417072651</c:v>
                </c:pt>
                <c:pt idx="112">
                  <c:v>0.31656428722728236</c:v>
                </c:pt>
                <c:pt idx="113">
                  <c:v>0.31508155051895737</c:v>
                </c:pt>
                <c:pt idx="114">
                  <c:v>0.31370472357551327</c:v>
                </c:pt>
                <c:pt idx="115">
                  <c:v>0.31222198686718888</c:v>
                </c:pt>
                <c:pt idx="116">
                  <c:v>0.31084515992374473</c:v>
                </c:pt>
                <c:pt idx="117">
                  <c:v>0.30946833298030063</c:v>
                </c:pt>
                <c:pt idx="118">
                  <c:v>0.30798559627197625</c:v>
                </c:pt>
                <c:pt idx="119">
                  <c:v>0.30650285956365131</c:v>
                </c:pt>
                <c:pt idx="120">
                  <c:v>0.30512603262020715</c:v>
                </c:pt>
                <c:pt idx="121">
                  <c:v>0.303749205676763</c:v>
                </c:pt>
                <c:pt idx="122">
                  <c:v>0.3023723787333189</c:v>
                </c:pt>
                <c:pt idx="123">
                  <c:v>0.30099555178987475</c:v>
                </c:pt>
                <c:pt idx="124">
                  <c:v>0.29951281508155037</c:v>
                </c:pt>
                <c:pt idx="125">
                  <c:v>0.29824189790298644</c:v>
                </c:pt>
                <c:pt idx="126">
                  <c:v>0.29686507095954234</c:v>
                </c:pt>
                <c:pt idx="127">
                  <c:v>0.29548824401609819</c:v>
                </c:pt>
                <c:pt idx="128">
                  <c:v>0.29400550730777381</c:v>
                </c:pt>
                <c:pt idx="129">
                  <c:v>0.2926286803643291</c:v>
                </c:pt>
                <c:pt idx="130">
                  <c:v>0.29135776318576578</c:v>
                </c:pt>
                <c:pt idx="131">
                  <c:v>0.28998093624232102</c:v>
                </c:pt>
                <c:pt idx="132">
                  <c:v>0.28860410929887692</c:v>
                </c:pt>
                <c:pt idx="133">
                  <c:v>0.28722728235543277</c:v>
                </c:pt>
                <c:pt idx="134">
                  <c:v>0.28585045541198861</c:v>
                </c:pt>
                <c:pt idx="135">
                  <c:v>0.28447362846854451</c:v>
                </c:pt>
                <c:pt idx="136">
                  <c:v>0.28320271128998059</c:v>
                </c:pt>
                <c:pt idx="137">
                  <c:v>0.28182588434653644</c:v>
                </c:pt>
                <c:pt idx="138">
                  <c:v>0.28044905740309228</c:v>
                </c:pt>
                <c:pt idx="139">
                  <c:v>0.27907223045964819</c:v>
                </c:pt>
                <c:pt idx="140">
                  <c:v>0.27769540351620403</c:v>
                </c:pt>
                <c:pt idx="141">
                  <c:v>0.27631857657275988</c:v>
                </c:pt>
                <c:pt idx="142">
                  <c:v>0.27494174962931578</c:v>
                </c:pt>
                <c:pt idx="143">
                  <c:v>0.27356492268587163</c:v>
                </c:pt>
                <c:pt idx="144">
                  <c:v>0.27218809574242747</c:v>
                </c:pt>
                <c:pt idx="145">
                  <c:v>0.27081126879898276</c:v>
                </c:pt>
                <c:pt idx="146">
                  <c:v>0.26943444185553861</c:v>
                </c:pt>
                <c:pt idx="147">
                  <c:v>0.26816352467697468</c:v>
                </c:pt>
                <c:pt idx="148">
                  <c:v>0.26678669773353053</c:v>
                </c:pt>
                <c:pt idx="149">
                  <c:v>0.26540987079008643</c:v>
                </c:pt>
                <c:pt idx="150">
                  <c:v>0.26403304384664228</c:v>
                </c:pt>
                <c:pt idx="151">
                  <c:v>0.26265621690319813</c:v>
                </c:pt>
                <c:pt idx="152">
                  <c:v>0.26127938995975403</c:v>
                </c:pt>
                <c:pt idx="153">
                  <c:v>0.2600084727811901</c:v>
                </c:pt>
                <c:pt idx="154">
                  <c:v>0.25863164583774595</c:v>
                </c:pt>
                <c:pt idx="155">
                  <c:v>0.2572548188943018</c:v>
                </c:pt>
                <c:pt idx="156">
                  <c:v>0.2558779919508577</c:v>
                </c:pt>
                <c:pt idx="157">
                  <c:v>0.25450116500741354</c:v>
                </c:pt>
                <c:pt idx="158">
                  <c:v>0.25312433806396939</c:v>
                </c:pt>
                <c:pt idx="159">
                  <c:v>0.25174751112052529</c:v>
                </c:pt>
                <c:pt idx="160">
                  <c:v>0.25037068417708114</c:v>
                </c:pt>
                <c:pt idx="161">
                  <c:v>0.24909976699851721</c:v>
                </c:pt>
                <c:pt idx="162">
                  <c:v>0.24772294005507309</c:v>
                </c:pt>
                <c:pt idx="163">
                  <c:v>0.24634611311162893</c:v>
                </c:pt>
                <c:pt idx="164">
                  <c:v>0.2449692861681842</c:v>
                </c:pt>
                <c:pt idx="165">
                  <c:v>0.24359245922474007</c:v>
                </c:pt>
                <c:pt idx="166">
                  <c:v>0.24221563228129592</c:v>
                </c:pt>
                <c:pt idx="167">
                  <c:v>0.24083880533785179</c:v>
                </c:pt>
                <c:pt idx="168">
                  <c:v>0.23946197839440767</c:v>
                </c:pt>
                <c:pt idx="169">
                  <c:v>0.23808515145096351</c:v>
                </c:pt>
                <c:pt idx="170">
                  <c:v>0.23670832450751939</c:v>
                </c:pt>
                <c:pt idx="171">
                  <c:v>0.23533149756407523</c:v>
                </c:pt>
                <c:pt idx="172">
                  <c:v>0.23395467062063111</c:v>
                </c:pt>
                <c:pt idx="173">
                  <c:v>0.23257784367718698</c:v>
                </c:pt>
                <c:pt idx="174">
                  <c:v>0.23120101673374283</c:v>
                </c:pt>
                <c:pt idx="175">
                  <c:v>0.22971828002541786</c:v>
                </c:pt>
                <c:pt idx="176">
                  <c:v>0.22844736284685396</c:v>
                </c:pt>
                <c:pt idx="177">
                  <c:v>0.22696462613852958</c:v>
                </c:pt>
                <c:pt idx="178">
                  <c:v>0.22569370895996568</c:v>
                </c:pt>
                <c:pt idx="179">
                  <c:v>0.22421097225164133</c:v>
                </c:pt>
                <c:pt idx="180">
                  <c:v>0.22283414530819717</c:v>
                </c:pt>
                <c:pt idx="181">
                  <c:v>0.22145731836475305</c:v>
                </c:pt>
                <c:pt idx="182">
                  <c:v>0.22008049142130889</c:v>
                </c:pt>
                <c:pt idx="183">
                  <c:v>0.21870366447786477</c:v>
                </c:pt>
                <c:pt idx="184">
                  <c:v>0.21732683753442061</c:v>
                </c:pt>
                <c:pt idx="185">
                  <c:v>0.21595001059097649</c:v>
                </c:pt>
                <c:pt idx="186">
                  <c:v>0.21457318364753236</c:v>
                </c:pt>
                <c:pt idx="187">
                  <c:v>0.21319635670408763</c:v>
                </c:pt>
                <c:pt idx="188">
                  <c:v>0.21181952976064347</c:v>
                </c:pt>
                <c:pt idx="189">
                  <c:v>0.21044270281719935</c:v>
                </c:pt>
                <c:pt idx="190">
                  <c:v>0.20906587587375519</c:v>
                </c:pt>
                <c:pt idx="191">
                  <c:v>0.20768904893031107</c:v>
                </c:pt>
                <c:pt idx="192">
                  <c:v>0.20631222198686694</c:v>
                </c:pt>
                <c:pt idx="193">
                  <c:v>0.20493539504342279</c:v>
                </c:pt>
                <c:pt idx="194">
                  <c:v>0.20355856809997866</c:v>
                </c:pt>
                <c:pt idx="195">
                  <c:v>0.20218174115653451</c:v>
                </c:pt>
                <c:pt idx="196">
                  <c:v>0.20069900444821015</c:v>
                </c:pt>
                <c:pt idx="197">
                  <c:v>0.19942808726964623</c:v>
                </c:pt>
                <c:pt idx="198">
                  <c:v>0.1980512603262021</c:v>
                </c:pt>
                <c:pt idx="199">
                  <c:v>0.19667443338275736</c:v>
                </c:pt>
                <c:pt idx="200">
                  <c:v>0.19529760643931324</c:v>
                </c:pt>
                <c:pt idx="201">
                  <c:v>0.19392077949586908</c:v>
                </c:pt>
                <c:pt idx="202">
                  <c:v>0.19254395255242496</c:v>
                </c:pt>
                <c:pt idx="203">
                  <c:v>0.1911671256089808</c:v>
                </c:pt>
                <c:pt idx="204">
                  <c:v>0.18979029866553668</c:v>
                </c:pt>
                <c:pt idx="205">
                  <c:v>0.18841347172209255</c:v>
                </c:pt>
                <c:pt idx="206">
                  <c:v>0.18714255454352863</c:v>
                </c:pt>
                <c:pt idx="207">
                  <c:v>0.1857657276000845</c:v>
                </c:pt>
                <c:pt idx="208">
                  <c:v>0.18438890065664035</c:v>
                </c:pt>
                <c:pt idx="209">
                  <c:v>0.18311798347807645</c:v>
                </c:pt>
                <c:pt idx="210">
                  <c:v>0.1817411565346323</c:v>
                </c:pt>
                <c:pt idx="211">
                  <c:v>0.18036432959118817</c:v>
                </c:pt>
                <c:pt idx="212">
                  <c:v>0.17898750264774402</c:v>
                </c:pt>
                <c:pt idx="213">
                  <c:v>0.17761067570429989</c:v>
                </c:pt>
                <c:pt idx="214">
                  <c:v>0.17633975852573597</c:v>
                </c:pt>
                <c:pt idx="215">
                  <c:v>0.17496293158229184</c:v>
                </c:pt>
                <c:pt idx="216">
                  <c:v>0.17358610463884772</c:v>
                </c:pt>
                <c:pt idx="217">
                  <c:v>0.17220927769540356</c:v>
                </c:pt>
                <c:pt idx="218">
                  <c:v>0.17093836051683967</c:v>
                </c:pt>
                <c:pt idx="219">
                  <c:v>0.16956153357339551</c:v>
                </c:pt>
                <c:pt idx="220">
                  <c:v>0.16818470662995078</c:v>
                </c:pt>
                <c:pt idx="221">
                  <c:v>0.16680787968650665</c:v>
                </c:pt>
                <c:pt idx="222">
                  <c:v>0.16553696250794273</c:v>
                </c:pt>
                <c:pt idx="223">
                  <c:v>0.16426604532937941</c:v>
                </c:pt>
                <c:pt idx="224">
                  <c:v>0.16288921838593468</c:v>
                </c:pt>
                <c:pt idx="225">
                  <c:v>0.16161830120737136</c:v>
                </c:pt>
                <c:pt idx="226">
                  <c:v>0.16024147426392663</c:v>
                </c:pt>
                <c:pt idx="227">
                  <c:v>0.15897055708536331</c:v>
                </c:pt>
                <c:pt idx="228">
                  <c:v>0.15769963990679942</c:v>
                </c:pt>
                <c:pt idx="229">
                  <c:v>0.15642872272823549</c:v>
                </c:pt>
                <c:pt idx="230">
                  <c:v>0.15505189578479137</c:v>
                </c:pt>
                <c:pt idx="231">
                  <c:v>0.15378097860622744</c:v>
                </c:pt>
                <c:pt idx="232">
                  <c:v>0.15251006142766355</c:v>
                </c:pt>
                <c:pt idx="233">
                  <c:v>0.15123914424909962</c:v>
                </c:pt>
                <c:pt idx="234">
                  <c:v>0.1498623173056555</c:v>
                </c:pt>
                <c:pt idx="235">
                  <c:v>0.14859140012709157</c:v>
                </c:pt>
                <c:pt idx="236">
                  <c:v>0.14732048294852768</c:v>
                </c:pt>
                <c:pt idx="237">
                  <c:v>0.14604956576996375</c:v>
                </c:pt>
                <c:pt idx="238">
                  <c:v>0.14467273882651963</c:v>
                </c:pt>
                <c:pt idx="239">
                  <c:v>0.14350773141283593</c:v>
                </c:pt>
                <c:pt idx="240">
                  <c:v>0.14213090446939181</c:v>
                </c:pt>
                <c:pt idx="241">
                  <c:v>0.14085998729082788</c:v>
                </c:pt>
                <c:pt idx="242">
                  <c:v>0.13958907011226396</c:v>
                </c:pt>
                <c:pt idx="243">
                  <c:v>0.13831815293370006</c:v>
                </c:pt>
                <c:pt idx="244">
                  <c:v>0.13704723575513614</c:v>
                </c:pt>
                <c:pt idx="245">
                  <c:v>0.13577631857657224</c:v>
                </c:pt>
                <c:pt idx="246">
                  <c:v>0.13439949163312809</c:v>
                </c:pt>
                <c:pt idx="247">
                  <c:v>0.13312857445456419</c:v>
                </c:pt>
                <c:pt idx="248">
                  <c:v>0.13185765727600088</c:v>
                </c:pt>
                <c:pt idx="249">
                  <c:v>0.13069264986231718</c:v>
                </c:pt>
                <c:pt idx="250">
                  <c:v>0.12942173268375329</c:v>
                </c:pt>
                <c:pt idx="251">
                  <c:v>0.12815081550518936</c:v>
                </c:pt>
                <c:pt idx="252">
                  <c:v>0.12687989832662544</c:v>
                </c:pt>
                <c:pt idx="253">
                  <c:v>0.12560898114806154</c:v>
                </c:pt>
                <c:pt idx="254">
                  <c:v>0.12433806396949763</c:v>
                </c:pt>
                <c:pt idx="255">
                  <c:v>0.12306714679093372</c:v>
                </c:pt>
                <c:pt idx="256">
                  <c:v>0.12179622961236981</c:v>
                </c:pt>
                <c:pt idx="257">
                  <c:v>0.12052531243380589</c:v>
                </c:pt>
                <c:pt idx="258">
                  <c:v>0.11925439525524259</c:v>
                </c:pt>
                <c:pt idx="259">
                  <c:v>0.11798347807667868</c:v>
                </c:pt>
                <c:pt idx="260">
                  <c:v>0.11681847066299499</c:v>
                </c:pt>
                <c:pt idx="261">
                  <c:v>0.11554755348443108</c:v>
                </c:pt>
                <c:pt idx="262">
                  <c:v>0.11427663630586717</c:v>
                </c:pt>
                <c:pt idx="263">
                  <c:v>0.11300571912730326</c:v>
                </c:pt>
                <c:pt idx="264">
                  <c:v>0.11184071171361956</c:v>
                </c:pt>
                <c:pt idx="265">
                  <c:v>0.11056979453505565</c:v>
                </c:pt>
                <c:pt idx="266">
                  <c:v>0.10929887735649174</c:v>
                </c:pt>
                <c:pt idx="267">
                  <c:v>0.10813386994280866</c:v>
                </c:pt>
                <c:pt idx="268">
                  <c:v>0.10686295276424475</c:v>
                </c:pt>
                <c:pt idx="269">
                  <c:v>0.10559203558568084</c:v>
                </c:pt>
                <c:pt idx="270">
                  <c:v>0.10442702817199714</c:v>
                </c:pt>
                <c:pt idx="271">
                  <c:v>0.10315611099343323</c:v>
                </c:pt>
                <c:pt idx="272">
                  <c:v>0.10199110357974955</c:v>
                </c:pt>
                <c:pt idx="273">
                  <c:v>0.10072018640118624</c:v>
                </c:pt>
                <c:pt idx="274">
                  <c:v>9.955517898750256E-2</c:v>
                </c:pt>
                <c:pt idx="275">
                  <c:v>9.828426180893865E-2</c:v>
                </c:pt>
                <c:pt idx="276">
                  <c:v>9.7119254395254956E-2</c:v>
                </c:pt>
                <c:pt idx="277" formatCode="General">
                  <c:v>9.5954246981571276E-2</c:v>
                </c:pt>
                <c:pt idx="278" formatCode="General">
                  <c:v>9.4789239567888192E-2</c:v>
                </c:pt>
                <c:pt idx="279" formatCode="General">
                  <c:v>9.3624232154204498E-2</c:v>
                </c:pt>
                <c:pt idx="280" formatCode="General">
                  <c:v>9.2353314975640588E-2</c:v>
                </c:pt>
                <c:pt idx="281" formatCode="General">
                  <c:v>9.1188307561956908E-2</c:v>
                </c:pt>
                <c:pt idx="282" formatCode="General">
                  <c:v>9.0023300148273214E-2</c:v>
                </c:pt>
                <c:pt idx="283" formatCode="General">
                  <c:v>8.885829273459013E-2</c:v>
                </c:pt>
                <c:pt idx="284" formatCode="General">
                  <c:v>8.769328532090645E-2</c:v>
                </c:pt>
                <c:pt idx="285" formatCode="General">
                  <c:v>8.6528277907222756E-2</c:v>
                </c:pt>
                <c:pt idx="286" formatCode="General">
                  <c:v>8.5469180258419306E-2</c:v>
                </c:pt>
                <c:pt idx="287" formatCode="General">
                  <c:v>8.4304172844736222E-2</c:v>
                </c:pt>
                <c:pt idx="288" formatCode="General">
                  <c:v>8.3139165431052528E-2</c:v>
                </c:pt>
                <c:pt idx="289" formatCode="General">
                  <c:v>8.2080067782249064E-2</c:v>
                </c:pt>
                <c:pt idx="290" formatCode="General">
                  <c:v>8.091506036856598E-2</c:v>
                </c:pt>
                <c:pt idx="291" formatCode="General">
                  <c:v>7.985596271976253E-2</c:v>
                </c:pt>
                <c:pt idx="292" formatCode="General">
                  <c:v>7.8690955306078836E-2</c:v>
                </c:pt>
                <c:pt idx="293" formatCode="General">
                  <c:v>7.7631857657275982E-2</c:v>
                </c:pt>
                <c:pt idx="294" formatCode="General">
                  <c:v>7.6572760008472518E-2</c:v>
                </c:pt>
                <c:pt idx="295" formatCode="General">
                  <c:v>7.5513662359669054E-2</c:v>
                </c:pt>
                <c:pt idx="296" formatCode="General">
                  <c:v>7.434865494598597E-2</c:v>
                </c:pt>
                <c:pt idx="297" formatCode="General">
                  <c:v>7.3395467062062736E-2</c:v>
                </c:pt>
                <c:pt idx="298" formatCode="General">
                  <c:v>7.2336369413259882E-2</c:v>
                </c:pt>
                <c:pt idx="299" formatCode="General">
                  <c:v>7.1277271764456418E-2</c:v>
                </c:pt>
                <c:pt idx="300" formatCode="General">
                  <c:v>7.0324083880533794E-2</c:v>
                </c:pt>
                <c:pt idx="301" formatCode="General">
                  <c:v>6.926498623173033E-2</c:v>
                </c:pt>
                <c:pt idx="302" formatCode="General">
                  <c:v>6.8311798347807692E-2</c:v>
                </c:pt>
                <c:pt idx="303" formatCode="General">
                  <c:v>6.7358610463884458E-2</c:v>
                </c:pt>
                <c:pt idx="304" formatCode="General">
                  <c:v>6.6299512815081604E-2</c:v>
                </c:pt>
                <c:pt idx="305" formatCode="General">
                  <c:v>6.534632493115837E-2</c:v>
                </c:pt>
                <c:pt idx="306" formatCode="General">
                  <c:v>6.4393137047235732E-2</c:v>
                </c:pt>
                <c:pt idx="307" formatCode="General">
                  <c:v>6.3439949163312498E-2</c:v>
                </c:pt>
                <c:pt idx="308" formatCode="General">
                  <c:v>6.259267104427009E-2</c:v>
                </c:pt>
                <c:pt idx="309" formatCode="General">
                  <c:v>6.1639483160346856E-2</c:v>
                </c:pt>
                <c:pt idx="310" formatCode="General">
                  <c:v>6.0686295276424225E-2</c:v>
                </c:pt>
                <c:pt idx="311" formatCode="General">
                  <c:v>5.9839017157381817E-2</c:v>
                </c:pt>
                <c:pt idx="312" formatCode="General">
                  <c:v>5.8991739038338813E-2</c:v>
                </c:pt>
                <c:pt idx="313" formatCode="General">
                  <c:v>5.8144460919296405E-2</c:v>
                </c:pt>
                <c:pt idx="314" formatCode="General">
                  <c:v>5.7297182800253997E-2</c:v>
                </c:pt>
                <c:pt idx="315" formatCode="General">
                  <c:v>5.6449904681211589E-2</c:v>
                </c:pt>
                <c:pt idx="316" formatCode="General">
                  <c:v>5.5602626562168578E-2</c:v>
                </c:pt>
                <c:pt idx="317" formatCode="General">
                  <c:v>5.475534844312617E-2</c:v>
                </c:pt>
                <c:pt idx="318" formatCode="General">
                  <c:v>5.4013980088963992E-2</c:v>
                </c:pt>
                <c:pt idx="319" formatCode="General">
                  <c:v>5.3166701969921584E-2</c:v>
                </c:pt>
                <c:pt idx="320" formatCode="General">
                  <c:v>5.2425333615759399E-2</c:v>
                </c:pt>
                <c:pt idx="321" formatCode="General">
                  <c:v>5.1683965261596618E-2</c:v>
                </c:pt>
                <c:pt idx="322" formatCode="General">
                  <c:v>5.094259690743444E-2</c:v>
                </c:pt>
                <c:pt idx="323" formatCode="General">
                  <c:v>5.0095318788392032E-2</c:v>
                </c:pt>
                <c:pt idx="324" formatCode="General">
                  <c:v>4.9353950434229847E-2</c:v>
                </c:pt>
                <c:pt idx="325" formatCode="General">
                  <c:v>4.8612582080067669E-2</c:v>
                </c:pt>
                <c:pt idx="326" formatCode="General">
                  <c:v>4.7977123490785714E-2</c:v>
                </c:pt>
                <c:pt idx="327" formatCode="General">
                  <c:v>4.7235755136623529E-2</c:v>
                </c:pt>
                <c:pt idx="328" formatCode="General">
                  <c:v>4.6494386782461351E-2</c:v>
                </c:pt>
                <c:pt idx="329" formatCode="General">
                  <c:v>4.5858928193179389E-2</c:v>
                </c:pt>
                <c:pt idx="330" formatCode="General">
                  <c:v>4.5223469603897434E-2</c:v>
                </c:pt>
                <c:pt idx="331" formatCode="General">
                  <c:v>4.4482101249735256E-2</c:v>
                </c:pt>
                <c:pt idx="332" formatCode="General">
                  <c:v>4.3846642660453301E-2</c:v>
                </c:pt>
                <c:pt idx="333" formatCode="General">
                  <c:v>4.3211184071171346E-2</c:v>
                </c:pt>
                <c:pt idx="334" formatCode="General">
                  <c:v>4.2575725481889384E-2</c:v>
                </c:pt>
                <c:pt idx="335" formatCode="General">
                  <c:v>4.1940266892607429E-2</c:v>
                </c:pt>
                <c:pt idx="336" formatCode="General">
                  <c:v>4.1304808303325474E-2</c:v>
                </c:pt>
                <c:pt idx="337" formatCode="General">
                  <c:v>4.0775259478923742E-2</c:v>
                </c:pt>
                <c:pt idx="338" formatCode="General">
                  <c:v>4.0139800889641787E-2</c:v>
                </c:pt>
                <c:pt idx="339" formatCode="General">
                  <c:v>3.9610252065240062E-2</c:v>
                </c:pt>
                <c:pt idx="340" formatCode="General">
                  <c:v>3.89747934759581E-2</c:v>
                </c:pt>
                <c:pt idx="341" formatCode="General">
                  <c:v>3.8445244651556375E-2</c:v>
                </c:pt>
                <c:pt idx="342" formatCode="General">
                  <c:v>3.7915695827155246E-2</c:v>
                </c:pt>
                <c:pt idx="343" formatCode="General">
                  <c:v>3.7386147002753514E-2</c:v>
                </c:pt>
                <c:pt idx="344" formatCode="General">
                  <c:v>3.6856598178351782E-2</c:v>
                </c:pt>
                <c:pt idx="345" formatCode="General">
                  <c:v>3.6327049353950057E-2</c:v>
                </c:pt>
                <c:pt idx="346" formatCode="General">
                  <c:v>3.5797500529548325E-2</c:v>
                </c:pt>
                <c:pt idx="347" formatCode="General">
                  <c:v>3.5267951705147196E-2</c:v>
                </c:pt>
                <c:pt idx="348" formatCode="General">
                  <c:v>3.4844312645625694E-2</c:v>
                </c:pt>
                <c:pt idx="349" formatCode="General">
                  <c:v>3.4314763821223962E-2</c:v>
                </c:pt>
                <c:pt idx="350" formatCode="General">
                  <c:v>3.3891124761703056E-2</c:v>
                </c:pt>
                <c:pt idx="351" formatCode="General">
                  <c:v>3.3361575937301331E-2</c:v>
                </c:pt>
                <c:pt idx="352" formatCode="General">
                  <c:v>3.2937936877779822E-2</c:v>
                </c:pt>
                <c:pt idx="353" formatCode="General">
                  <c:v>3.251429781825832E-2</c:v>
                </c:pt>
                <c:pt idx="354" formatCode="General">
                  <c:v>3.2090658758737414E-2</c:v>
                </c:pt>
                <c:pt idx="355" formatCode="General">
                  <c:v>3.1667019699215912E-2</c:v>
                </c:pt>
                <c:pt idx="356" formatCode="General">
                  <c:v>3.124338063969501E-2</c:v>
                </c:pt>
                <c:pt idx="357" formatCode="General">
                  <c:v>3.0819741580173504E-2</c:v>
                </c:pt>
                <c:pt idx="358" formatCode="General">
                  <c:v>3.0396102520652002E-2</c:v>
                </c:pt>
                <c:pt idx="359" formatCode="General">
                  <c:v>2.9972463461131096E-2</c:v>
                </c:pt>
                <c:pt idx="360" formatCode="General">
                  <c:v>2.9654734166489817E-2</c:v>
                </c:pt>
                <c:pt idx="361" formatCode="General">
                  <c:v>2.9231095106968915E-2</c:v>
                </c:pt>
                <c:pt idx="362" formatCode="General">
                  <c:v>2.8913365812327636E-2</c:v>
                </c:pt>
                <c:pt idx="363" formatCode="General">
                  <c:v>2.859563651768696E-2</c:v>
                </c:pt>
                <c:pt idx="364" formatCode="General">
                  <c:v>2.8277907223045681E-2</c:v>
                </c:pt>
                <c:pt idx="365" formatCode="General">
                  <c:v>2.7854268163524178E-2</c:v>
                </c:pt>
                <c:pt idx="366" formatCode="General">
                  <c:v>2.7536538868883499E-2</c:v>
                </c:pt>
                <c:pt idx="367" formatCode="General">
                  <c:v>2.721880957424222E-2</c:v>
                </c:pt>
                <c:pt idx="368" formatCode="General">
                  <c:v>2.6901080279601544E-2</c:v>
                </c:pt>
                <c:pt idx="369" formatCode="General">
                  <c:v>2.6583350984960868E-2</c:v>
                </c:pt>
                <c:pt idx="370" formatCode="General">
                  <c:v>2.6371531455199815E-2</c:v>
                </c:pt>
                <c:pt idx="371" formatCode="General">
                  <c:v>2.6053802160559136E-2</c:v>
                </c:pt>
                <c:pt idx="372" formatCode="General">
                  <c:v>2.5736072865917857E-2</c:v>
                </c:pt>
                <c:pt idx="373" formatCode="General">
                  <c:v>2.5524253336157408E-2</c:v>
                </c:pt>
                <c:pt idx="374" formatCode="General">
                  <c:v>2.5206524041516128E-2</c:v>
                </c:pt>
                <c:pt idx="375" formatCode="General">
                  <c:v>2.4994704511755676E-2</c:v>
                </c:pt>
                <c:pt idx="376" formatCode="General">
                  <c:v>2.4676975217115E-2</c:v>
                </c:pt>
                <c:pt idx="377" formatCode="General">
                  <c:v>2.4465155687353947E-2</c:v>
                </c:pt>
                <c:pt idx="378" formatCode="General">
                  <c:v>2.4147426392713268E-2</c:v>
                </c:pt>
                <c:pt idx="379" formatCode="General">
                  <c:v>2.3935606862952818E-2</c:v>
                </c:pt>
                <c:pt idx="380" formatCode="General">
                  <c:v>2.3723787333191765E-2</c:v>
                </c:pt>
                <c:pt idx="381" formatCode="General">
                  <c:v>2.3511967803431313E-2</c:v>
                </c:pt>
                <c:pt idx="382" formatCode="General">
                  <c:v>2.3300148273670863E-2</c:v>
                </c:pt>
                <c:pt idx="383" formatCode="General">
                  <c:v>2.308832874390981E-2</c:v>
                </c:pt>
                <c:pt idx="384" formatCode="General">
                  <c:v>2.2876509214149358E-2</c:v>
                </c:pt>
                <c:pt idx="385" formatCode="General">
                  <c:v>2.2770599449269131E-2</c:v>
                </c:pt>
                <c:pt idx="386" formatCode="General">
                  <c:v>2.2558779919508078E-2</c:v>
                </c:pt>
                <c:pt idx="387" formatCode="General">
                  <c:v>2.2346960389747629E-2</c:v>
                </c:pt>
                <c:pt idx="388" formatCode="General">
                  <c:v>2.2241050624867403E-2</c:v>
                </c:pt>
                <c:pt idx="389" formatCode="General">
                  <c:v>2.202923109510695E-2</c:v>
                </c:pt>
                <c:pt idx="390" formatCode="General">
                  <c:v>2.1923321330226123E-2</c:v>
                </c:pt>
                <c:pt idx="391" formatCode="General">
                  <c:v>2.1711501800465671E-2</c:v>
                </c:pt>
                <c:pt idx="392" formatCode="General">
                  <c:v>2.1605592035585444E-2</c:v>
                </c:pt>
                <c:pt idx="393" formatCode="General">
                  <c:v>2.1499682270705221E-2</c:v>
                </c:pt>
                <c:pt idx="394" formatCode="General">
                  <c:v>2.1393772505824995E-2</c:v>
                </c:pt>
                <c:pt idx="395" formatCode="General">
                  <c:v>2.1287862740944768E-2</c:v>
                </c:pt>
                <c:pt idx="396" formatCode="General">
                  <c:v>2.1181952976063942E-2</c:v>
                </c:pt>
                <c:pt idx="397" formatCode="General">
                  <c:v>2.0970133446303489E-2</c:v>
                </c:pt>
                <c:pt idx="398" formatCode="General">
                  <c:v>2.0864223681423263E-2</c:v>
                </c:pt>
                <c:pt idx="399" formatCode="General">
                  <c:v>2.075831391654304E-2</c:v>
                </c:pt>
                <c:pt idx="400" formatCode="General">
                  <c:v>2.075831391654304E-2</c:v>
                </c:pt>
                <c:pt idx="401" formatCode="General">
                  <c:v>2.0652404151662813E-2</c:v>
                </c:pt>
                <c:pt idx="402" formatCode="General">
                  <c:v>2.0546494386781987E-2</c:v>
                </c:pt>
                <c:pt idx="403" formatCode="General">
                  <c:v>2.044058462190176E-2</c:v>
                </c:pt>
                <c:pt idx="404" formatCode="General">
                  <c:v>2.0334674857021534E-2</c:v>
                </c:pt>
                <c:pt idx="405" formatCode="General">
                  <c:v>2.0228765092141308E-2</c:v>
                </c:pt>
                <c:pt idx="406" formatCode="General">
                  <c:v>2.0228765092141308E-2</c:v>
                </c:pt>
                <c:pt idx="407" formatCode="General">
                  <c:v>2.0122855327261081E-2</c:v>
                </c:pt>
                <c:pt idx="408" formatCode="General">
                  <c:v>2.0016945562380858E-2</c:v>
                </c:pt>
                <c:pt idx="409" formatCode="General">
                  <c:v>1.9911035797500028E-2</c:v>
                </c:pt>
                <c:pt idx="410" formatCode="General">
                  <c:v>1.9911035797500028E-2</c:v>
                </c:pt>
                <c:pt idx="411" formatCode="General">
                  <c:v>1.9805126032619805E-2</c:v>
                </c:pt>
                <c:pt idx="412" formatCode="General">
                  <c:v>1.9699216267739579E-2</c:v>
                </c:pt>
                <c:pt idx="413" formatCode="General">
                  <c:v>1.9699216267739579E-2</c:v>
                </c:pt>
                <c:pt idx="414" formatCode="General">
                  <c:v>1.9593306502859353E-2</c:v>
                </c:pt>
                <c:pt idx="415" formatCode="General">
                  <c:v>1.9487396737979126E-2</c:v>
                </c:pt>
                <c:pt idx="416" formatCode="General">
                  <c:v>1.9487396737979126E-2</c:v>
                </c:pt>
                <c:pt idx="417" formatCode="General">
                  <c:v>1.93814869730989E-2</c:v>
                </c:pt>
                <c:pt idx="418" formatCode="General">
                  <c:v>1.93814869730989E-2</c:v>
                </c:pt>
                <c:pt idx="419" formatCode="General">
                  <c:v>1.93814869730989E-2</c:v>
                </c:pt>
                <c:pt idx="420" formatCode="General">
                  <c:v>1.9275577208218073E-2</c:v>
                </c:pt>
                <c:pt idx="421" formatCode="General">
                  <c:v>1.9275577208218073E-2</c:v>
                </c:pt>
                <c:pt idx="422" formatCode="General">
                  <c:v>1.9169667443337847E-2</c:v>
                </c:pt>
                <c:pt idx="423" formatCode="General">
                  <c:v>1.9169667443337847E-2</c:v>
                </c:pt>
                <c:pt idx="424" formatCode="General">
                  <c:v>1.9169667443337847E-2</c:v>
                </c:pt>
                <c:pt idx="425" formatCode="General">
                  <c:v>1.9063757678457624E-2</c:v>
                </c:pt>
                <c:pt idx="426" formatCode="General">
                  <c:v>1.9063757678457624E-2</c:v>
                </c:pt>
                <c:pt idx="427" formatCode="General">
                  <c:v>1.8957847913577398E-2</c:v>
                </c:pt>
                <c:pt idx="428" formatCode="General">
                  <c:v>1.8957847913577398E-2</c:v>
                </c:pt>
                <c:pt idx="429" formatCode="General">
                  <c:v>1.8957847913577398E-2</c:v>
                </c:pt>
                <c:pt idx="430" formatCode="General">
                  <c:v>1.8851938148697171E-2</c:v>
                </c:pt>
                <c:pt idx="431" formatCode="General">
                  <c:v>1.8851938148697171E-2</c:v>
                </c:pt>
                <c:pt idx="432" formatCode="General">
                  <c:v>1.8851938148697171E-2</c:v>
                </c:pt>
                <c:pt idx="433" formatCode="General">
                  <c:v>1.8746028383816945E-2</c:v>
                </c:pt>
                <c:pt idx="434" formatCode="General">
                  <c:v>1.8746028383816945E-2</c:v>
                </c:pt>
                <c:pt idx="435" formatCode="General">
                  <c:v>1.8746028383816945E-2</c:v>
                </c:pt>
                <c:pt idx="436" formatCode="General">
                  <c:v>1.8640118618936719E-2</c:v>
                </c:pt>
                <c:pt idx="437" formatCode="General">
                  <c:v>1.8640118618936719E-2</c:v>
                </c:pt>
                <c:pt idx="438" formatCode="General">
                  <c:v>1.8640118618936719E-2</c:v>
                </c:pt>
              </c:numCache>
            </c:numRef>
          </c:xVal>
          <c:yVal>
            <c:numRef>
              <c:f>'Maha R80N ret(2)b'!$C$2:$C$500</c:f>
              <c:numCache>
                <c:formatCode>0.000</c:formatCode>
                <c:ptCount val="499"/>
                <c:pt idx="0">
                  <c:v>0.98450967948559243</c:v>
                </c:pt>
                <c:pt idx="1">
                  <c:v>0.98751607144738607</c:v>
                </c:pt>
                <c:pt idx="2">
                  <c:v>0.99032687793804219</c:v>
                </c:pt>
                <c:pt idx="3">
                  <c:v>0.98602667906040165</c:v>
                </c:pt>
                <c:pt idx="4">
                  <c:v>0.98643012745958902</c:v>
                </c:pt>
                <c:pt idx="5">
                  <c:v>0.98482803312708722</c:v>
                </c:pt>
                <c:pt idx="6">
                  <c:v>0.98272487360478677</c:v>
                </c:pt>
                <c:pt idx="7">
                  <c:v>0.9815670489423628</c:v>
                </c:pt>
                <c:pt idx="8">
                  <c:v>0.98117885447520325</c:v>
                </c:pt>
                <c:pt idx="9">
                  <c:v>0.97925313747518061</c:v>
                </c:pt>
                <c:pt idx="10">
                  <c:v>0.98293581520758766</c:v>
                </c:pt>
                <c:pt idx="11">
                  <c:v>0.97870628605836574</c:v>
                </c:pt>
                <c:pt idx="12">
                  <c:v>0.98051351246308516</c:v>
                </c:pt>
                <c:pt idx="13">
                  <c:v>0.97433847339510593</c:v>
                </c:pt>
                <c:pt idx="14">
                  <c:v>0.9722240935097195</c:v>
                </c:pt>
                <c:pt idx="15">
                  <c:v>0.97673161129008412</c:v>
                </c:pt>
                <c:pt idx="16">
                  <c:v>0.9683420864305331</c:v>
                </c:pt>
                <c:pt idx="17">
                  <c:v>0.96810960529236689</c:v>
                </c:pt>
                <c:pt idx="18">
                  <c:v>0.970920496168583</c:v>
                </c:pt>
                <c:pt idx="19">
                  <c:v>0.97025656479434541</c:v>
                </c:pt>
                <c:pt idx="20">
                  <c:v>0.96242336265981598</c:v>
                </c:pt>
                <c:pt idx="21">
                  <c:v>0.96525763410885579</c:v>
                </c:pt>
                <c:pt idx="22">
                  <c:v>0.96614722347900639</c:v>
                </c:pt>
                <c:pt idx="23">
                  <c:v>0.9602142372813286</c:v>
                </c:pt>
                <c:pt idx="24">
                  <c:v>0.9619984331628203</c:v>
                </c:pt>
                <c:pt idx="25">
                  <c:v>0.96321696571336157</c:v>
                </c:pt>
                <c:pt idx="26">
                  <c:v>0.95752615900376681</c:v>
                </c:pt>
                <c:pt idx="27">
                  <c:v>0.95739770377205524</c:v>
                </c:pt>
                <c:pt idx="28">
                  <c:v>0.95965779082515212</c:v>
                </c:pt>
                <c:pt idx="29">
                  <c:v>0.95427443483608598</c:v>
                </c:pt>
                <c:pt idx="30">
                  <c:v>0.9541205510657792</c:v>
                </c:pt>
                <c:pt idx="31">
                  <c:v>0.95593063176410698</c:v>
                </c:pt>
                <c:pt idx="32">
                  <c:v>0.95501325302246332</c:v>
                </c:pt>
                <c:pt idx="33">
                  <c:v>0.95221621624867903</c:v>
                </c:pt>
                <c:pt idx="34">
                  <c:v>0.95314113982940629</c:v>
                </c:pt>
                <c:pt idx="35">
                  <c:v>0.95445956866778181</c:v>
                </c:pt>
                <c:pt idx="36">
                  <c:v>0.95196325014157013</c:v>
                </c:pt>
                <c:pt idx="37">
                  <c:v>0.95190490648468506</c:v>
                </c:pt>
                <c:pt idx="38">
                  <c:v>0.95222733783362101</c:v>
                </c:pt>
                <c:pt idx="39">
                  <c:v>0.94925944952420316</c:v>
                </c:pt>
                <c:pt idx="40">
                  <c:v>0.94818607672723898</c:v>
                </c:pt>
                <c:pt idx="41">
                  <c:v>0.95141426799939377</c:v>
                </c:pt>
                <c:pt idx="42">
                  <c:v>0.94887397651350514</c:v>
                </c:pt>
                <c:pt idx="43">
                  <c:v>0.94898886982583741</c:v>
                </c:pt>
                <c:pt idx="44">
                  <c:v>0.94923074682693453</c:v>
                </c:pt>
                <c:pt idx="45">
                  <c:v>0.94743702092735671</c:v>
                </c:pt>
                <c:pt idx="46">
                  <c:v>0.94632125784435139</c:v>
                </c:pt>
                <c:pt idx="47">
                  <c:v>0.94986896626996742</c:v>
                </c:pt>
                <c:pt idx="48">
                  <c:v>0.94854286584804315</c:v>
                </c:pt>
                <c:pt idx="49">
                  <c:v>0.9465097106298187</c:v>
                </c:pt>
                <c:pt idx="50">
                  <c:v>0.94747492331390359</c:v>
                </c:pt>
                <c:pt idx="51">
                  <c:v>0.94752907332593861</c:v>
                </c:pt>
                <c:pt idx="52">
                  <c:v>0.94665304001075079</c:v>
                </c:pt>
                <c:pt idx="53">
                  <c:v>0.94765690876079112</c:v>
                </c:pt>
                <c:pt idx="54">
                  <c:v>0.94770338815488553</c:v>
                </c:pt>
                <c:pt idx="55">
                  <c:v>0.94637746655275257</c:v>
                </c:pt>
                <c:pt idx="56">
                  <c:v>0.94694053588235783</c:v>
                </c:pt>
                <c:pt idx="57">
                  <c:v>0.94850171133371375</c:v>
                </c:pt>
                <c:pt idx="58">
                  <c:v>0.94552186496599588</c:v>
                </c:pt>
                <c:pt idx="59">
                  <c:v>0.9470025847214133</c:v>
                </c:pt>
                <c:pt idx="60">
                  <c:v>0.94650665546863133</c:v>
                </c:pt>
                <c:pt idx="61">
                  <c:v>0.94443745051974537</c:v>
                </c:pt>
                <c:pt idx="62">
                  <c:v>0.94509306892358425</c:v>
                </c:pt>
                <c:pt idx="63">
                  <c:v>0.94555528438648018</c:v>
                </c:pt>
                <c:pt idx="64">
                  <c:v>0.94502269019548568</c:v>
                </c:pt>
                <c:pt idx="65">
                  <c:v>0.94541054056980101</c:v>
                </c:pt>
                <c:pt idx="66">
                  <c:v>0.94596125582283008</c:v>
                </c:pt>
                <c:pt idx="67">
                  <c:v>0.94407853968569622</c:v>
                </c:pt>
                <c:pt idx="68">
                  <c:v>0.94467000455533767</c:v>
                </c:pt>
                <c:pt idx="69">
                  <c:v>0.94564487399775776</c:v>
                </c:pt>
                <c:pt idx="70">
                  <c:v>0.94341388276316862</c:v>
                </c:pt>
                <c:pt idx="71">
                  <c:v>0.94255227577848621</c:v>
                </c:pt>
                <c:pt idx="72">
                  <c:v>0.94490631780047118</c:v>
                </c:pt>
                <c:pt idx="73">
                  <c:v>0.94475138201161746</c:v>
                </c:pt>
                <c:pt idx="74">
                  <c:v>0.94209250361593166</c:v>
                </c:pt>
                <c:pt idx="75">
                  <c:v>0.94328268687882333</c:v>
                </c:pt>
                <c:pt idx="76">
                  <c:v>0.94330025621009117</c:v>
                </c:pt>
                <c:pt idx="77">
                  <c:v>0.94164924782653336</c:v>
                </c:pt>
                <c:pt idx="78">
                  <c:v>0.94388381221928463</c:v>
                </c:pt>
                <c:pt idx="79">
                  <c:v>0.94441419566054474</c:v>
                </c:pt>
                <c:pt idx="80">
                  <c:v>0.94117367743499514</c:v>
                </c:pt>
                <c:pt idx="81">
                  <c:v>0.94335420918204571</c:v>
                </c:pt>
                <c:pt idx="82">
                  <c:v>0.94329637013898782</c:v>
                </c:pt>
                <c:pt idx="83">
                  <c:v>0.94221410158811658</c:v>
                </c:pt>
                <c:pt idx="84">
                  <c:v>0.94185608812292543</c:v>
                </c:pt>
                <c:pt idx="85">
                  <c:v>0.94243841099162939</c:v>
                </c:pt>
                <c:pt idx="86">
                  <c:v>0.94155431179845617</c:v>
                </c:pt>
                <c:pt idx="87">
                  <c:v>0.94065202408548321</c:v>
                </c:pt>
                <c:pt idx="88">
                  <c:v>0.94018776580998897</c:v>
                </c:pt>
                <c:pt idx="89">
                  <c:v>0.94226737205218181</c:v>
                </c:pt>
                <c:pt idx="90">
                  <c:v>0.94024799893558231</c:v>
                </c:pt>
                <c:pt idx="91">
                  <c:v>0.94182129263318237</c:v>
                </c:pt>
                <c:pt idx="92">
                  <c:v>0.94210422225708101</c:v>
                </c:pt>
                <c:pt idx="93">
                  <c:v>0.93976633644903662</c:v>
                </c:pt>
                <c:pt idx="94">
                  <c:v>0.94106399378684635</c:v>
                </c:pt>
                <c:pt idx="95">
                  <c:v>0.94047818352116863</c:v>
                </c:pt>
                <c:pt idx="96">
                  <c:v>0.93998408611761219</c:v>
                </c:pt>
                <c:pt idx="97">
                  <c:v>0.93998793825006355</c:v>
                </c:pt>
                <c:pt idx="98">
                  <c:v>0.94048847883588527</c:v>
                </c:pt>
                <c:pt idx="99">
                  <c:v>0.94119553671969947</c:v>
                </c:pt>
                <c:pt idx="100">
                  <c:v>0.93929786189411646</c:v>
                </c:pt>
                <c:pt idx="101">
                  <c:v>0.93906486102613917</c:v>
                </c:pt>
                <c:pt idx="102">
                  <c:v>0.93920709498925592</c:v>
                </c:pt>
                <c:pt idx="103">
                  <c:v>0.93969916793371877</c:v>
                </c:pt>
                <c:pt idx="104">
                  <c:v>0.93824202234697041</c:v>
                </c:pt>
                <c:pt idx="105">
                  <c:v>0.93816290283997827</c:v>
                </c:pt>
                <c:pt idx="106">
                  <c:v>0.93830696394151103</c:v>
                </c:pt>
                <c:pt idx="107">
                  <c:v>0.93768129484844942</c:v>
                </c:pt>
                <c:pt idx="108">
                  <c:v>0.9377531694925394</c:v>
                </c:pt>
                <c:pt idx="109">
                  <c:v>0.93692921575596733</c:v>
                </c:pt>
                <c:pt idx="110">
                  <c:v>0.93834927624480524</c:v>
                </c:pt>
                <c:pt idx="111">
                  <c:v>0.93929800442454514</c:v>
                </c:pt>
                <c:pt idx="112">
                  <c:v>0.93731918907345224</c:v>
                </c:pt>
                <c:pt idx="113">
                  <c:v>0.93696925634871209</c:v>
                </c:pt>
                <c:pt idx="114">
                  <c:v>0.93747153423025809</c:v>
                </c:pt>
                <c:pt idx="115">
                  <c:v>0.93684678461797422</c:v>
                </c:pt>
                <c:pt idx="116">
                  <c:v>0.93599703498122055</c:v>
                </c:pt>
                <c:pt idx="117">
                  <c:v>0.93379847802376659</c:v>
                </c:pt>
                <c:pt idx="118">
                  <c:v>0.93444022225553947</c:v>
                </c:pt>
                <c:pt idx="119">
                  <c:v>0.93438211544883154</c:v>
                </c:pt>
                <c:pt idx="120">
                  <c:v>0.93514449118924947</c:v>
                </c:pt>
                <c:pt idx="121">
                  <c:v>0.93453288847869564</c:v>
                </c:pt>
                <c:pt idx="122">
                  <c:v>0.93517507896896812</c:v>
                </c:pt>
                <c:pt idx="123">
                  <c:v>0.93416189044152032</c:v>
                </c:pt>
                <c:pt idx="124">
                  <c:v>0.93429513884758464</c:v>
                </c:pt>
                <c:pt idx="125">
                  <c:v>0.93390680548222493</c:v>
                </c:pt>
                <c:pt idx="126">
                  <c:v>0.93377650963368408</c:v>
                </c:pt>
                <c:pt idx="127">
                  <c:v>0.93392417235004843</c:v>
                </c:pt>
                <c:pt idx="128">
                  <c:v>0.93391527038245092</c:v>
                </c:pt>
                <c:pt idx="129">
                  <c:v>0.93344445380084351</c:v>
                </c:pt>
                <c:pt idx="130">
                  <c:v>0.93199974216084969</c:v>
                </c:pt>
                <c:pt idx="131">
                  <c:v>0.93285407679728838</c:v>
                </c:pt>
                <c:pt idx="132">
                  <c:v>0.93198905381345676</c:v>
                </c:pt>
                <c:pt idx="133">
                  <c:v>0.93144493050753396</c:v>
                </c:pt>
                <c:pt idx="134">
                  <c:v>0.93081052091453464</c:v>
                </c:pt>
                <c:pt idx="135">
                  <c:v>0.92994272270870826</c:v>
                </c:pt>
                <c:pt idx="136">
                  <c:v>0.93092691411959572</c:v>
                </c:pt>
                <c:pt idx="137">
                  <c:v>0.93156590572906151</c:v>
                </c:pt>
                <c:pt idx="138">
                  <c:v>0.93119526971973221</c:v>
                </c:pt>
                <c:pt idx="139">
                  <c:v>0.92980495779324601</c:v>
                </c:pt>
                <c:pt idx="140">
                  <c:v>0.92947022372933485</c:v>
                </c:pt>
                <c:pt idx="141">
                  <c:v>0.92968598920054712</c:v>
                </c:pt>
                <c:pt idx="142">
                  <c:v>0.92884427825116878</c:v>
                </c:pt>
                <c:pt idx="143">
                  <c:v>0.92712205365711486</c:v>
                </c:pt>
                <c:pt idx="144">
                  <c:v>0.9269422783098713</c:v>
                </c:pt>
                <c:pt idx="145">
                  <c:v>0.92706147198200817</c:v>
                </c:pt>
                <c:pt idx="146">
                  <c:v>0.92706581905582719</c:v>
                </c:pt>
                <c:pt idx="147">
                  <c:v>0.9270960045338591</c:v>
                </c:pt>
                <c:pt idx="148">
                  <c:v>0.92663857897882296</c:v>
                </c:pt>
                <c:pt idx="149">
                  <c:v>0.925569935318032</c:v>
                </c:pt>
                <c:pt idx="150">
                  <c:v>0.92599060543983136</c:v>
                </c:pt>
                <c:pt idx="151">
                  <c:v>0.92364259916672131</c:v>
                </c:pt>
                <c:pt idx="152">
                  <c:v>0.92343095703174249</c:v>
                </c:pt>
                <c:pt idx="153">
                  <c:v>0.92332755822930179</c:v>
                </c:pt>
                <c:pt idx="154">
                  <c:v>0.92339819213567809</c:v>
                </c:pt>
                <c:pt idx="155">
                  <c:v>0.92318409512062771</c:v>
                </c:pt>
                <c:pt idx="156">
                  <c:v>0.92162734253686518</c:v>
                </c:pt>
                <c:pt idx="157">
                  <c:v>0.92141042117504213</c:v>
                </c:pt>
                <c:pt idx="158">
                  <c:v>0.92188711469844487</c:v>
                </c:pt>
                <c:pt idx="159">
                  <c:v>0.92059460425189088</c:v>
                </c:pt>
                <c:pt idx="160">
                  <c:v>0.92091014180434738</c:v>
                </c:pt>
                <c:pt idx="161">
                  <c:v>0.92019187033044858</c:v>
                </c:pt>
                <c:pt idx="162">
                  <c:v>0.91936517287649666</c:v>
                </c:pt>
                <c:pt idx="163">
                  <c:v>0.91943402386144768</c:v>
                </c:pt>
                <c:pt idx="164">
                  <c:v>0.91769274825956471</c:v>
                </c:pt>
                <c:pt idx="165">
                  <c:v>0.91806784346437031</c:v>
                </c:pt>
                <c:pt idx="166">
                  <c:v>0.9165575838501715</c:v>
                </c:pt>
                <c:pt idx="167">
                  <c:v>0.91630014094644452</c:v>
                </c:pt>
                <c:pt idx="168">
                  <c:v>0.91728542979131589</c:v>
                </c:pt>
                <c:pt idx="169">
                  <c:v>0.91645459978633814</c:v>
                </c:pt>
                <c:pt idx="170">
                  <c:v>0.91505541834114557</c:v>
                </c:pt>
                <c:pt idx="171">
                  <c:v>0.91528693367534564</c:v>
                </c:pt>
                <c:pt idx="172">
                  <c:v>0.91527347840211304</c:v>
                </c:pt>
                <c:pt idx="173">
                  <c:v>0.91435047830659033</c:v>
                </c:pt>
                <c:pt idx="174">
                  <c:v>0.91340560522069125</c:v>
                </c:pt>
                <c:pt idx="175">
                  <c:v>0.91292361373340436</c:v>
                </c:pt>
                <c:pt idx="176">
                  <c:v>0.91306900398808488</c:v>
                </c:pt>
                <c:pt idx="177">
                  <c:v>0.91348356098481065</c:v>
                </c:pt>
                <c:pt idx="178">
                  <c:v>0.91144802647961998</c:v>
                </c:pt>
                <c:pt idx="179">
                  <c:v>0.91111179368574058</c:v>
                </c:pt>
                <c:pt idx="180">
                  <c:v>0.91157724857513001</c:v>
                </c:pt>
                <c:pt idx="181">
                  <c:v>0.91170306679409852</c:v>
                </c:pt>
                <c:pt idx="182">
                  <c:v>0.91078440935362204</c:v>
                </c:pt>
                <c:pt idx="183">
                  <c:v>0.91065974254733395</c:v>
                </c:pt>
                <c:pt idx="184">
                  <c:v>0.90997135190534195</c:v>
                </c:pt>
                <c:pt idx="185">
                  <c:v>0.91072556833372009</c:v>
                </c:pt>
                <c:pt idx="186">
                  <c:v>0.90913014951675797</c:v>
                </c:pt>
                <c:pt idx="187">
                  <c:v>0.90810872566673839</c:v>
                </c:pt>
                <c:pt idx="188">
                  <c:v>0.90896062314423332</c:v>
                </c:pt>
                <c:pt idx="189">
                  <c:v>0.90860102498587503</c:v>
                </c:pt>
                <c:pt idx="190">
                  <c:v>0.90865066473699785</c:v>
                </c:pt>
                <c:pt idx="191">
                  <c:v>0.90760823626265741</c:v>
                </c:pt>
                <c:pt idx="192">
                  <c:v>0.90753269269036296</c:v>
                </c:pt>
                <c:pt idx="193">
                  <c:v>0.90773071861185162</c:v>
                </c:pt>
                <c:pt idx="194">
                  <c:v>0.90633757167575857</c:v>
                </c:pt>
                <c:pt idx="195">
                  <c:v>0.90625848269923903</c:v>
                </c:pt>
                <c:pt idx="196">
                  <c:v>0.90694824725050094</c:v>
                </c:pt>
                <c:pt idx="197">
                  <c:v>0.90564646002975113</c:v>
                </c:pt>
                <c:pt idx="198">
                  <c:v>0.90605525408352594</c:v>
                </c:pt>
                <c:pt idx="199">
                  <c:v>0.90648077015367945</c:v>
                </c:pt>
                <c:pt idx="200">
                  <c:v>0.90595567288797085</c:v>
                </c:pt>
                <c:pt idx="201">
                  <c:v>0.9051090568558654</c:v>
                </c:pt>
                <c:pt idx="202">
                  <c:v>0.90311796869556293</c:v>
                </c:pt>
                <c:pt idx="203">
                  <c:v>0.90531026666215841</c:v>
                </c:pt>
                <c:pt idx="204">
                  <c:v>0.90602735268857071</c:v>
                </c:pt>
                <c:pt idx="205">
                  <c:v>0.90498292177107087</c:v>
                </c:pt>
                <c:pt idx="206">
                  <c:v>0.90545208797176568</c:v>
                </c:pt>
                <c:pt idx="207">
                  <c:v>0.90396050031747244</c:v>
                </c:pt>
                <c:pt idx="208">
                  <c:v>0.90358469205653025</c:v>
                </c:pt>
                <c:pt idx="209">
                  <c:v>0.90314459015745419</c:v>
                </c:pt>
                <c:pt idx="210">
                  <c:v>0.90346786280752422</c:v>
                </c:pt>
                <c:pt idx="211">
                  <c:v>0.9036556126000459</c:v>
                </c:pt>
                <c:pt idx="212">
                  <c:v>0.90311119076905266</c:v>
                </c:pt>
                <c:pt idx="213">
                  <c:v>0.90346836803423403</c:v>
                </c:pt>
                <c:pt idx="214">
                  <c:v>0.90313975289162496</c:v>
                </c:pt>
                <c:pt idx="215">
                  <c:v>0.90347620615035251</c:v>
                </c:pt>
                <c:pt idx="216">
                  <c:v>0.90329932035986948</c:v>
                </c:pt>
                <c:pt idx="217">
                  <c:v>0.9028465083677788</c:v>
                </c:pt>
                <c:pt idx="218">
                  <c:v>0.90259645633649277</c:v>
                </c:pt>
                <c:pt idx="219">
                  <c:v>0.90220709984483716</c:v>
                </c:pt>
                <c:pt idx="220">
                  <c:v>0.90114087857618441</c:v>
                </c:pt>
                <c:pt idx="221">
                  <c:v>0.90082126163893306</c:v>
                </c:pt>
                <c:pt idx="222">
                  <c:v>0.90156823566480804</c:v>
                </c:pt>
                <c:pt idx="223">
                  <c:v>0.90099633020092074</c:v>
                </c:pt>
                <c:pt idx="224">
                  <c:v>0.90161455160216508</c:v>
                </c:pt>
                <c:pt idx="225">
                  <c:v>0.90121091698527034</c:v>
                </c:pt>
                <c:pt idx="226">
                  <c:v>0.90159090441119771</c:v>
                </c:pt>
                <c:pt idx="227">
                  <c:v>0.9002683803527235</c:v>
                </c:pt>
                <c:pt idx="228">
                  <c:v>0.90111442106659334</c:v>
                </c:pt>
                <c:pt idx="229">
                  <c:v>0.9012587650510252</c:v>
                </c:pt>
                <c:pt idx="230">
                  <c:v>0.90078361735543577</c:v>
                </c:pt>
                <c:pt idx="231">
                  <c:v>0.9010512890886444</c:v>
                </c:pt>
                <c:pt idx="232">
                  <c:v>0.89993948314975691</c:v>
                </c:pt>
                <c:pt idx="233">
                  <c:v>0.90157831087182427</c:v>
                </c:pt>
                <c:pt idx="234">
                  <c:v>0.90022959133021718</c:v>
                </c:pt>
                <c:pt idx="235">
                  <c:v>0.90141036376463313</c:v>
                </c:pt>
                <c:pt idx="236">
                  <c:v>0.90102412984887459</c:v>
                </c:pt>
                <c:pt idx="237">
                  <c:v>0.90045442350356886</c:v>
                </c:pt>
                <c:pt idx="238">
                  <c:v>0.90072266591752059</c:v>
                </c:pt>
                <c:pt idx="239">
                  <c:v>0.90094336854355295</c:v>
                </c:pt>
                <c:pt idx="240">
                  <c:v>0.90065124577050315</c:v>
                </c:pt>
                <c:pt idx="241">
                  <c:v>0.90021133952590726</c:v>
                </c:pt>
                <c:pt idx="242">
                  <c:v>0.8997525611894247</c:v>
                </c:pt>
                <c:pt idx="243">
                  <c:v>0.89970545726566553</c:v>
                </c:pt>
                <c:pt idx="244">
                  <c:v>0.90084339349986553</c:v>
                </c:pt>
                <c:pt idx="245">
                  <c:v>0.89979516600722265</c:v>
                </c:pt>
                <c:pt idx="246">
                  <c:v>0.89978608890866063</c:v>
                </c:pt>
                <c:pt idx="247">
                  <c:v>0.90033433410925245</c:v>
                </c:pt>
                <c:pt idx="248">
                  <c:v>0.89895267618708252</c:v>
                </c:pt>
                <c:pt idx="249">
                  <c:v>0.89984727305267076</c:v>
                </c:pt>
                <c:pt idx="250">
                  <c:v>0.89954598895687488</c:v>
                </c:pt>
                <c:pt idx="251">
                  <c:v>0.89937545180809275</c:v>
                </c:pt>
                <c:pt idx="252">
                  <c:v>0.89967037069094546</c:v>
                </c:pt>
                <c:pt idx="253">
                  <c:v>0.89987901712176954</c:v>
                </c:pt>
                <c:pt idx="254">
                  <c:v>0.90055686455149175</c:v>
                </c:pt>
                <c:pt idx="255">
                  <c:v>0.89979693875229616</c:v>
                </c:pt>
                <c:pt idx="256">
                  <c:v>0.89983730387855265</c:v>
                </c:pt>
                <c:pt idx="257">
                  <c:v>0.89896464152462296</c:v>
                </c:pt>
                <c:pt idx="258">
                  <c:v>0.89928140726768313</c:v>
                </c:pt>
                <c:pt idx="259">
                  <c:v>0.89948243994924615</c:v>
                </c:pt>
                <c:pt idx="260">
                  <c:v>0.89864962404558701</c:v>
                </c:pt>
                <c:pt idx="261">
                  <c:v>0.89858266991790514</c:v>
                </c:pt>
                <c:pt idx="262">
                  <c:v>0.89882581523016958</c:v>
                </c:pt>
                <c:pt idx="263">
                  <c:v>0.89899105087511988</c:v>
                </c:pt>
                <c:pt idx="264">
                  <c:v>0.89788216554333078</c:v>
                </c:pt>
                <c:pt idx="265">
                  <c:v>0.89868001973665512</c:v>
                </c:pt>
                <c:pt idx="266">
                  <c:v>0.89803275536942406</c:v>
                </c:pt>
                <c:pt idx="267">
                  <c:v>0.89797237084998449</c:v>
                </c:pt>
                <c:pt idx="268">
                  <c:v>0.89830795992211498</c:v>
                </c:pt>
                <c:pt idx="269">
                  <c:v>0.89776758108042054</c:v>
                </c:pt>
                <c:pt idx="270">
                  <c:v>0.89829733054215311</c:v>
                </c:pt>
                <c:pt idx="271">
                  <c:v>0.8978018290718085</c:v>
                </c:pt>
                <c:pt idx="272">
                  <c:v>0.89761442578542461</c:v>
                </c:pt>
                <c:pt idx="273">
                  <c:v>0.89783180731433965</c:v>
                </c:pt>
                <c:pt idx="274">
                  <c:v>0.89788763915757386</c:v>
                </c:pt>
                <c:pt idx="275">
                  <c:v>0.89762840460046389</c:v>
                </c:pt>
                <c:pt idx="276">
                  <c:v>0.89700302651657249</c:v>
                </c:pt>
                <c:pt idx="277" formatCode="General">
                  <c:v>0.89733536295974747</c:v>
                </c:pt>
                <c:pt idx="278" formatCode="General">
                  <c:v>0.89693402791122401</c:v>
                </c:pt>
                <c:pt idx="279" formatCode="General">
                  <c:v>0.89727926625505983</c:v>
                </c:pt>
                <c:pt idx="280" formatCode="General">
                  <c:v>0.89667338141836961</c:v>
                </c:pt>
                <c:pt idx="281" formatCode="General">
                  <c:v>0.89730397912960735</c:v>
                </c:pt>
                <c:pt idx="282" formatCode="General">
                  <c:v>0.89651865983370593</c:v>
                </c:pt>
                <c:pt idx="283" formatCode="General">
                  <c:v>0.89614042181215092</c:v>
                </c:pt>
                <c:pt idx="284" formatCode="General">
                  <c:v>0.89674272255341758</c:v>
                </c:pt>
                <c:pt idx="285" formatCode="General">
                  <c:v>0.89604005433258882</c:v>
                </c:pt>
                <c:pt idx="286" formatCode="General">
                  <c:v>0.89612720542914281</c:v>
                </c:pt>
                <c:pt idx="287" formatCode="General">
                  <c:v>0.8958364676320435</c:v>
                </c:pt>
                <c:pt idx="288" formatCode="General">
                  <c:v>0.89599511373647678</c:v>
                </c:pt>
                <c:pt idx="289" formatCode="General">
                  <c:v>0.89526945962223159</c:v>
                </c:pt>
                <c:pt idx="290" formatCode="General">
                  <c:v>0.89521028841243555</c:v>
                </c:pt>
                <c:pt idx="291" formatCode="General">
                  <c:v>0.89596538908184598</c:v>
                </c:pt>
                <c:pt idx="292" formatCode="General">
                  <c:v>0.89522464470518015</c:v>
                </c:pt>
                <c:pt idx="293" formatCode="General">
                  <c:v>0.89550575699336588</c:v>
                </c:pt>
                <c:pt idx="294" formatCode="General">
                  <c:v>0.89549923927086839</c:v>
                </c:pt>
                <c:pt idx="295" formatCode="General">
                  <c:v>0.89521315365911591</c:v>
                </c:pt>
                <c:pt idx="296" formatCode="General">
                  <c:v>0.8946916851563429</c:v>
                </c:pt>
                <c:pt idx="297" formatCode="General">
                  <c:v>0.89476751895387174</c:v>
                </c:pt>
                <c:pt idx="298" formatCode="General">
                  <c:v>0.89438598159050131</c:v>
                </c:pt>
                <c:pt idx="299" formatCode="General">
                  <c:v>0.8943943408728221</c:v>
                </c:pt>
                <c:pt idx="300" formatCode="General">
                  <c:v>0.89439383262658156</c:v>
                </c:pt>
                <c:pt idx="301" formatCode="General">
                  <c:v>0.89453282313506377</c:v>
                </c:pt>
                <c:pt idx="302" formatCode="General">
                  <c:v>0.89441551964854693</c:v>
                </c:pt>
                <c:pt idx="303" formatCode="General">
                  <c:v>0.89399395288275474</c:v>
                </c:pt>
                <c:pt idx="304" formatCode="General">
                  <c:v>0.89426669182837237</c:v>
                </c:pt>
                <c:pt idx="305" formatCode="General">
                  <c:v>0.89449958553050202</c:v>
                </c:pt>
                <c:pt idx="306" formatCode="General">
                  <c:v>0.89425326166467967</c:v>
                </c:pt>
                <c:pt idx="307" formatCode="General">
                  <c:v>0.89377873365729277</c:v>
                </c:pt>
                <c:pt idx="308" formatCode="General">
                  <c:v>0.89428597452105574</c:v>
                </c:pt>
                <c:pt idx="309" formatCode="General">
                  <c:v>0.89385569148597566</c:v>
                </c:pt>
                <c:pt idx="310" formatCode="General">
                  <c:v>0.89380094204411598</c:v>
                </c:pt>
                <c:pt idx="311" formatCode="General">
                  <c:v>0.89390330436704801</c:v>
                </c:pt>
                <c:pt idx="312" formatCode="General">
                  <c:v>0.89391101803633077</c:v>
                </c:pt>
                <c:pt idx="313" formatCode="General">
                  <c:v>0.89384273373529943</c:v>
                </c:pt>
                <c:pt idx="314" formatCode="General">
                  <c:v>0.89367866516221295</c:v>
                </c:pt>
                <c:pt idx="315" formatCode="General">
                  <c:v>0.89362964770123754</c:v>
                </c:pt>
                <c:pt idx="316" formatCode="General">
                  <c:v>0.89352918306482676</c:v>
                </c:pt>
                <c:pt idx="317" formatCode="General">
                  <c:v>0.89400774029104979</c:v>
                </c:pt>
                <c:pt idx="318" formatCode="General">
                  <c:v>0.89346813987586793</c:v>
                </c:pt>
                <c:pt idx="319" formatCode="General">
                  <c:v>0.8935465741862656</c:v>
                </c:pt>
                <c:pt idx="320" formatCode="General">
                  <c:v>0.89337243227791374</c:v>
                </c:pt>
                <c:pt idx="321" formatCode="General">
                  <c:v>0.89325215791414425</c:v>
                </c:pt>
                <c:pt idx="322" formatCode="General">
                  <c:v>0.89320118445403551</c:v>
                </c:pt>
                <c:pt idx="323" formatCode="General">
                  <c:v>0.89363076123010421</c:v>
                </c:pt>
                <c:pt idx="324" formatCode="General">
                  <c:v>0.89339951594001743</c:v>
                </c:pt>
                <c:pt idx="325" formatCode="General">
                  <c:v>0.89344969417377151</c:v>
                </c:pt>
                <c:pt idx="326" formatCode="General">
                  <c:v>0.89324189318729252</c:v>
                </c:pt>
                <c:pt idx="327" formatCode="General">
                  <c:v>0.89330528991862057</c:v>
                </c:pt>
                <c:pt idx="328" formatCode="General">
                  <c:v>0.89321259042592449</c:v>
                </c:pt>
                <c:pt idx="329" formatCode="General">
                  <c:v>0.89322604341967915</c:v>
                </c:pt>
                <c:pt idx="330" formatCode="General">
                  <c:v>0.89321746005450198</c:v>
                </c:pt>
                <c:pt idx="331" formatCode="General">
                  <c:v>0.89327431715021366</c:v>
                </c:pt>
                <c:pt idx="332" formatCode="General">
                  <c:v>0.89312789170266005</c:v>
                </c:pt>
                <c:pt idx="333" formatCode="General">
                  <c:v>0.89312227280518586</c:v>
                </c:pt>
                <c:pt idx="334" formatCode="General">
                  <c:v>0.89315013879601479</c:v>
                </c:pt>
                <c:pt idx="335" formatCode="General">
                  <c:v>0.89331944935393015</c:v>
                </c:pt>
                <c:pt idx="336" formatCode="General">
                  <c:v>0.89304339564296964</c:v>
                </c:pt>
                <c:pt idx="337" formatCode="General">
                  <c:v>0.89314295211931516</c:v>
                </c:pt>
                <c:pt idx="338" formatCode="General">
                  <c:v>0.89342100205433761</c:v>
                </c:pt>
                <c:pt idx="339" formatCode="General">
                  <c:v>0.89339372367487346</c:v>
                </c:pt>
                <c:pt idx="340" formatCode="General">
                  <c:v>0.89344856450344989</c:v>
                </c:pt>
                <c:pt idx="341" formatCode="General">
                  <c:v>0.89347057994648538</c:v>
                </c:pt>
                <c:pt idx="342" formatCode="General">
                  <c:v>0.89325229570702724</c:v>
                </c:pt>
                <c:pt idx="343" formatCode="General">
                  <c:v>0.89334650349998468</c:v>
                </c:pt>
                <c:pt idx="344" formatCode="General">
                  <c:v>0.89323300065777378</c:v>
                </c:pt>
                <c:pt idx="345" formatCode="General">
                  <c:v>0.89341780156539352</c:v>
                </c:pt>
                <c:pt idx="346" formatCode="General">
                  <c:v>0.89360008928790091</c:v>
                </c:pt>
                <c:pt idx="347" formatCode="General">
                  <c:v>0.89355080822039434</c:v>
                </c:pt>
                <c:pt idx="348" formatCode="General">
                  <c:v>0.89379520529564516</c:v>
                </c:pt>
                <c:pt idx="349" formatCode="General">
                  <c:v>0.89351622114501028</c:v>
                </c:pt>
                <c:pt idx="350" formatCode="General">
                  <c:v>0.89353564323295442</c:v>
                </c:pt>
                <c:pt idx="351" formatCode="General">
                  <c:v>0.89369289724677614</c:v>
                </c:pt>
                <c:pt idx="352" formatCode="General">
                  <c:v>0.89392569097757468</c:v>
                </c:pt>
                <c:pt idx="353" formatCode="General">
                  <c:v>0.89371323045602347</c:v>
                </c:pt>
                <c:pt idx="354" formatCode="General">
                  <c:v>0.89411903428717643</c:v>
                </c:pt>
                <c:pt idx="355" formatCode="General">
                  <c:v>0.8940435282442023</c:v>
                </c:pt>
                <c:pt idx="356" formatCode="General">
                  <c:v>0.89442217079006536</c:v>
                </c:pt>
                <c:pt idx="357" formatCode="General">
                  <c:v>0.89438327994885747</c:v>
                </c:pt>
                <c:pt idx="358" formatCode="General">
                  <c:v>0.89431826030067652</c:v>
                </c:pt>
                <c:pt idx="359" formatCode="General">
                  <c:v>0.89444028963315358</c:v>
                </c:pt>
                <c:pt idx="360" formatCode="General">
                  <c:v>0.89441424248536927</c:v>
                </c:pt>
                <c:pt idx="361" formatCode="General">
                  <c:v>0.89438327784581773</c:v>
                </c:pt>
                <c:pt idx="362" formatCode="General">
                  <c:v>0.89460505160515924</c:v>
                </c:pt>
                <c:pt idx="363" formatCode="General">
                  <c:v>0.89482993643562381</c:v>
                </c:pt>
                <c:pt idx="364" formatCode="General">
                  <c:v>0.89464167122297245</c:v>
                </c:pt>
                <c:pt idx="365" formatCode="General">
                  <c:v>0.89490966577808539</c:v>
                </c:pt>
                <c:pt idx="366" formatCode="General">
                  <c:v>0.89447995458147922</c:v>
                </c:pt>
                <c:pt idx="367" formatCode="General">
                  <c:v>0.89480542876847902</c:v>
                </c:pt>
                <c:pt idx="368" formatCode="General">
                  <c:v>0.89495312770868862</c:v>
                </c:pt>
                <c:pt idx="369" formatCode="General">
                  <c:v>0.89468573240064342</c:v>
                </c:pt>
                <c:pt idx="370" formatCode="General">
                  <c:v>0.89475663671362282</c:v>
                </c:pt>
                <c:pt idx="371" formatCode="General">
                  <c:v>0.8951883903929766</c:v>
                </c:pt>
                <c:pt idx="372" formatCode="General">
                  <c:v>0.89497880928140749</c:v>
                </c:pt>
                <c:pt idx="373" formatCode="General">
                  <c:v>0.89486971195638532</c:v>
                </c:pt>
                <c:pt idx="374" formatCode="General">
                  <c:v>0.89486090253352024</c:v>
                </c:pt>
                <c:pt idx="375" formatCode="General">
                  <c:v>0.89520145327055234</c:v>
                </c:pt>
                <c:pt idx="376" formatCode="General">
                  <c:v>0.89492767997144584</c:v>
                </c:pt>
                <c:pt idx="377" formatCode="General">
                  <c:v>0.89500653653543105</c:v>
                </c:pt>
                <c:pt idx="378" formatCode="General">
                  <c:v>0.89486220942546479</c:v>
                </c:pt>
                <c:pt idx="379" formatCode="General">
                  <c:v>0.89525480914607147</c:v>
                </c:pt>
                <c:pt idx="380" formatCode="General">
                  <c:v>0.8951363341705928</c:v>
                </c:pt>
                <c:pt idx="381" formatCode="General">
                  <c:v>0.89495433626712273</c:v>
                </c:pt>
                <c:pt idx="382" formatCode="General">
                  <c:v>0.89536631557253199</c:v>
                </c:pt>
                <c:pt idx="383" formatCode="General">
                  <c:v>0.89489285171197164</c:v>
                </c:pt>
                <c:pt idx="384" formatCode="General">
                  <c:v>0.89532029666499313</c:v>
                </c:pt>
                <c:pt idx="385" formatCode="General">
                  <c:v>0.89486370775996171</c:v>
                </c:pt>
                <c:pt idx="386" formatCode="General">
                  <c:v>0.89517478201026912</c:v>
                </c:pt>
                <c:pt idx="387" formatCode="General">
                  <c:v>0.89534586931849602</c:v>
                </c:pt>
                <c:pt idx="388" formatCode="General">
                  <c:v>0.89493832239124327</c:v>
                </c:pt>
                <c:pt idx="389" formatCode="General">
                  <c:v>0.89521423682485413</c:v>
                </c:pt>
                <c:pt idx="390" formatCode="General">
                  <c:v>0.8950457735515347</c:v>
                </c:pt>
                <c:pt idx="391" formatCode="General">
                  <c:v>0.89496695550187932</c:v>
                </c:pt>
                <c:pt idx="392" formatCode="General">
                  <c:v>0.89567810980328411</c:v>
                </c:pt>
                <c:pt idx="393" formatCode="General">
                  <c:v>0.89507229535299526</c:v>
                </c:pt>
                <c:pt idx="394" formatCode="General">
                  <c:v>0.89493393754531014</c:v>
                </c:pt>
                <c:pt idx="395" formatCode="General">
                  <c:v>0.89518357605247323</c:v>
                </c:pt>
                <c:pt idx="396" formatCode="General">
                  <c:v>0.8950123769942927</c:v>
                </c:pt>
                <c:pt idx="397" formatCode="General">
                  <c:v>0.89515662645600036</c:v>
                </c:pt>
                <c:pt idx="398" formatCode="General">
                  <c:v>0.89505375686153632</c:v>
                </c:pt>
                <c:pt idx="399" formatCode="General">
                  <c:v>0.8951297555009049</c:v>
                </c:pt>
                <c:pt idx="400" formatCode="General">
                  <c:v>0.89536113937657336</c:v>
                </c:pt>
                <c:pt idx="401" formatCode="General">
                  <c:v>0.8952666336751508</c:v>
                </c:pt>
                <c:pt idx="402" formatCode="General">
                  <c:v>0.89504221139123208</c:v>
                </c:pt>
                <c:pt idx="403" formatCode="General">
                  <c:v>0.8949604151200885</c:v>
                </c:pt>
                <c:pt idx="404" formatCode="General">
                  <c:v>0.89511276332725898</c:v>
                </c:pt>
                <c:pt idx="405" formatCode="General">
                  <c:v>0.89492171101867202</c:v>
                </c:pt>
                <c:pt idx="406" formatCode="General">
                  <c:v>0.89522849950877303</c:v>
                </c:pt>
                <c:pt idx="407" formatCode="General">
                  <c:v>0.89539978684916333</c:v>
                </c:pt>
                <c:pt idx="408" formatCode="General">
                  <c:v>0.89492953301715761</c:v>
                </c:pt>
                <c:pt idx="409" formatCode="General">
                  <c:v>0.89504559716454091</c:v>
                </c:pt>
                <c:pt idx="410" formatCode="General">
                  <c:v>0.89518846097603422</c:v>
                </c:pt>
                <c:pt idx="411" formatCode="General">
                  <c:v>0.89481197799980849</c:v>
                </c:pt>
                <c:pt idx="412" formatCode="General">
                  <c:v>0.89532158798621475</c:v>
                </c:pt>
                <c:pt idx="413" formatCode="General">
                  <c:v>0.89502182842230138</c:v>
                </c:pt>
                <c:pt idx="414" formatCode="General">
                  <c:v>0.89480536891808515</c:v>
                </c:pt>
                <c:pt idx="415" formatCode="General">
                  <c:v>0.89491706800938997</c:v>
                </c:pt>
                <c:pt idx="416" formatCode="General">
                  <c:v>0.89506896628695931</c:v>
                </c:pt>
                <c:pt idx="417" formatCode="General">
                  <c:v>0.8953038740584004</c:v>
                </c:pt>
                <c:pt idx="418" formatCode="General">
                  <c:v>0.89497402195043274</c:v>
                </c:pt>
                <c:pt idx="419" formatCode="General">
                  <c:v>0.89517617995592513</c:v>
                </c:pt>
                <c:pt idx="420" formatCode="General">
                  <c:v>0.89539260006478905</c:v>
                </c:pt>
                <c:pt idx="421" formatCode="General">
                  <c:v>0.89480326868317261</c:v>
                </c:pt>
                <c:pt idx="422" formatCode="General">
                  <c:v>0.89486285980537372</c:v>
                </c:pt>
                <c:pt idx="423" formatCode="General">
                  <c:v>0.89493692598819541</c:v>
                </c:pt>
                <c:pt idx="424" formatCode="General">
                  <c:v>0.89501157274273457</c:v>
                </c:pt>
                <c:pt idx="425" formatCode="General">
                  <c:v>0.89494087625583507</c:v>
                </c:pt>
                <c:pt idx="426" formatCode="General">
                  <c:v>0.89531403176444402</c:v>
                </c:pt>
                <c:pt idx="427" formatCode="General">
                  <c:v>0.89517242105913308</c:v>
                </c:pt>
                <c:pt idx="428" formatCode="General">
                  <c:v>0.89484730629573761</c:v>
                </c:pt>
                <c:pt idx="429" formatCode="General">
                  <c:v>0.89505013106715658</c:v>
                </c:pt>
                <c:pt idx="430" formatCode="General">
                  <c:v>0.89518169962051586</c:v>
                </c:pt>
                <c:pt idx="431" formatCode="General">
                  <c:v>0.89536187561102187</c:v>
                </c:pt>
                <c:pt idx="432" formatCode="General">
                  <c:v>0.8948790429737874</c:v>
                </c:pt>
                <c:pt idx="433" formatCode="General">
                  <c:v>0.89508577064924078</c:v>
                </c:pt>
                <c:pt idx="434" formatCode="General">
                  <c:v>0.89511719407397572</c:v>
                </c:pt>
                <c:pt idx="435" formatCode="General">
                  <c:v>0.89483833608304364</c:v>
                </c:pt>
                <c:pt idx="436" formatCode="General">
                  <c:v>0.89494810837695837</c:v>
                </c:pt>
                <c:pt idx="437" formatCode="General">
                  <c:v>0.89537059174903011</c:v>
                </c:pt>
                <c:pt idx="438" formatCode="General">
                  <c:v>0.89502264663008013</c:v>
                </c:pt>
              </c:numCache>
            </c:numRef>
          </c:yVal>
          <c:smooth val="0"/>
        </c:ser>
        <c:ser>
          <c:idx val="2"/>
          <c:order val="1"/>
          <c:tx>
            <c:v>Vmod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'Maha R80N ret(2)b'!$B$2:$B$700</c:f>
              <c:numCache>
                <c:formatCode>0.000</c:formatCode>
                <c:ptCount val="699"/>
                <c:pt idx="0">
                  <c:v>0.48919720398220667</c:v>
                </c:pt>
                <c:pt idx="1">
                  <c:v>0.48771446727388229</c:v>
                </c:pt>
                <c:pt idx="2">
                  <c:v>0.48612582080067773</c:v>
                </c:pt>
                <c:pt idx="3">
                  <c:v>0.48453717432747251</c:v>
                </c:pt>
                <c:pt idx="4">
                  <c:v>0.48294852785426795</c:v>
                </c:pt>
                <c:pt idx="5">
                  <c:v>0.48146579114594357</c:v>
                </c:pt>
                <c:pt idx="6">
                  <c:v>0.47966532514297794</c:v>
                </c:pt>
                <c:pt idx="7">
                  <c:v>0.47807667866977333</c:v>
                </c:pt>
                <c:pt idx="8">
                  <c:v>0.47638212243168793</c:v>
                </c:pt>
                <c:pt idx="9">
                  <c:v>0.47468756619360253</c:v>
                </c:pt>
                <c:pt idx="10">
                  <c:v>0.47299300995551768</c:v>
                </c:pt>
                <c:pt idx="11">
                  <c:v>0.47129845371743229</c:v>
                </c:pt>
                <c:pt idx="12">
                  <c:v>0.46970980724422767</c:v>
                </c:pt>
                <c:pt idx="13">
                  <c:v>0.46801525100614227</c:v>
                </c:pt>
                <c:pt idx="14">
                  <c:v>0.46632069476805749</c:v>
                </c:pt>
                <c:pt idx="15">
                  <c:v>0.46473204829485226</c:v>
                </c:pt>
                <c:pt idx="16">
                  <c:v>0.46303749205676747</c:v>
                </c:pt>
                <c:pt idx="17">
                  <c:v>0.46144884558356225</c:v>
                </c:pt>
                <c:pt idx="18">
                  <c:v>0.45975428934547746</c:v>
                </c:pt>
                <c:pt idx="19">
                  <c:v>0.45816564287227285</c:v>
                </c:pt>
                <c:pt idx="20">
                  <c:v>0.45647108663418745</c:v>
                </c:pt>
                <c:pt idx="21">
                  <c:v>0.45488244016098284</c:v>
                </c:pt>
                <c:pt idx="22">
                  <c:v>0.45318788392289744</c:v>
                </c:pt>
                <c:pt idx="23">
                  <c:v>0.45159923744969288</c:v>
                </c:pt>
                <c:pt idx="24">
                  <c:v>0.45001059097648766</c:v>
                </c:pt>
                <c:pt idx="25">
                  <c:v>0.44831603473840287</c:v>
                </c:pt>
                <c:pt idx="26">
                  <c:v>0.44672738826519764</c:v>
                </c:pt>
                <c:pt idx="27">
                  <c:v>0.44513874179199309</c:v>
                </c:pt>
                <c:pt idx="28">
                  <c:v>0.44355009531878786</c:v>
                </c:pt>
                <c:pt idx="29">
                  <c:v>0.4419614488455833</c:v>
                </c:pt>
                <c:pt idx="30">
                  <c:v>0.44037280237237869</c:v>
                </c:pt>
                <c:pt idx="31">
                  <c:v>0.43878415589917352</c:v>
                </c:pt>
                <c:pt idx="32">
                  <c:v>0.43719550942596891</c:v>
                </c:pt>
                <c:pt idx="33">
                  <c:v>0.43560686295276374</c:v>
                </c:pt>
                <c:pt idx="34">
                  <c:v>0.43401821647955913</c:v>
                </c:pt>
                <c:pt idx="35">
                  <c:v>0.43242957000635457</c:v>
                </c:pt>
                <c:pt idx="36">
                  <c:v>0.43084092353314934</c:v>
                </c:pt>
                <c:pt idx="37">
                  <c:v>0.42925227705994479</c:v>
                </c:pt>
                <c:pt idx="38">
                  <c:v>0.42766363058673956</c:v>
                </c:pt>
                <c:pt idx="39">
                  <c:v>0.42618089387841523</c:v>
                </c:pt>
                <c:pt idx="40">
                  <c:v>0.42459224740521062</c:v>
                </c:pt>
                <c:pt idx="41">
                  <c:v>0.42300360093200545</c:v>
                </c:pt>
                <c:pt idx="42">
                  <c:v>0.42152086422368107</c:v>
                </c:pt>
                <c:pt idx="43">
                  <c:v>0.41993221775047651</c:v>
                </c:pt>
                <c:pt idx="44">
                  <c:v>0.41834357127727129</c:v>
                </c:pt>
                <c:pt idx="45">
                  <c:v>0.41675492480406673</c:v>
                </c:pt>
                <c:pt idx="46">
                  <c:v>0.41516627833086212</c:v>
                </c:pt>
                <c:pt idx="47">
                  <c:v>0.41368354162253718</c:v>
                </c:pt>
                <c:pt idx="48">
                  <c:v>0.41209489514933256</c:v>
                </c:pt>
                <c:pt idx="49">
                  <c:v>0.410506248676128</c:v>
                </c:pt>
                <c:pt idx="50">
                  <c:v>0.40891760220292278</c:v>
                </c:pt>
                <c:pt idx="51">
                  <c:v>0.40743486549459845</c:v>
                </c:pt>
                <c:pt idx="52">
                  <c:v>0.40584621902139323</c:v>
                </c:pt>
                <c:pt idx="53">
                  <c:v>0.40425757254818867</c:v>
                </c:pt>
                <c:pt idx="54">
                  <c:v>0.40277483583986429</c:v>
                </c:pt>
                <c:pt idx="55">
                  <c:v>0.40118618936665912</c:v>
                </c:pt>
                <c:pt idx="56">
                  <c:v>0.3995975428934545</c:v>
                </c:pt>
                <c:pt idx="57">
                  <c:v>0.39811480618513012</c:v>
                </c:pt>
                <c:pt idx="58">
                  <c:v>0.39652615971192495</c:v>
                </c:pt>
                <c:pt idx="59">
                  <c:v>0.39504342300360057</c:v>
                </c:pt>
                <c:pt idx="60">
                  <c:v>0.39345477653039601</c:v>
                </c:pt>
                <c:pt idx="61">
                  <c:v>0.39197203982207163</c:v>
                </c:pt>
                <c:pt idx="62">
                  <c:v>0.39048930311374669</c:v>
                </c:pt>
                <c:pt idx="63">
                  <c:v>0.38890065664054208</c:v>
                </c:pt>
                <c:pt idx="64">
                  <c:v>0.38741791993221775</c:v>
                </c:pt>
                <c:pt idx="65">
                  <c:v>0.38582927345901252</c:v>
                </c:pt>
                <c:pt idx="66">
                  <c:v>0.38434653675068819</c:v>
                </c:pt>
                <c:pt idx="67">
                  <c:v>0.38286380004236381</c:v>
                </c:pt>
                <c:pt idx="68">
                  <c:v>0.38127515356915864</c:v>
                </c:pt>
                <c:pt idx="69">
                  <c:v>0.37979241686083426</c:v>
                </c:pt>
                <c:pt idx="70">
                  <c:v>0.37830968015250988</c:v>
                </c:pt>
                <c:pt idx="71">
                  <c:v>0.37672103367930471</c:v>
                </c:pt>
                <c:pt idx="72">
                  <c:v>0.37523829697098032</c:v>
                </c:pt>
                <c:pt idx="73">
                  <c:v>0.37375556026265599</c:v>
                </c:pt>
                <c:pt idx="74">
                  <c:v>0.37216691378945138</c:v>
                </c:pt>
                <c:pt idx="75">
                  <c:v>0.37068417708112644</c:v>
                </c:pt>
                <c:pt idx="76">
                  <c:v>0.36920144037280206</c:v>
                </c:pt>
                <c:pt idx="77">
                  <c:v>0.36771870366447768</c:v>
                </c:pt>
                <c:pt idx="78">
                  <c:v>0.36623596695615335</c:v>
                </c:pt>
                <c:pt idx="79">
                  <c:v>0.36475323024782835</c:v>
                </c:pt>
                <c:pt idx="80">
                  <c:v>0.36316458377462379</c:v>
                </c:pt>
                <c:pt idx="81">
                  <c:v>0.36178775683117964</c:v>
                </c:pt>
                <c:pt idx="82">
                  <c:v>0.36019911035797503</c:v>
                </c:pt>
                <c:pt idx="83">
                  <c:v>0.35871637364965009</c:v>
                </c:pt>
                <c:pt idx="84">
                  <c:v>0.35723363694132571</c:v>
                </c:pt>
                <c:pt idx="85">
                  <c:v>0.35575090023300138</c:v>
                </c:pt>
                <c:pt idx="86">
                  <c:v>0.35437407328955722</c:v>
                </c:pt>
                <c:pt idx="87">
                  <c:v>0.35278542681635205</c:v>
                </c:pt>
                <c:pt idx="88">
                  <c:v>0.35130269010802767</c:v>
                </c:pt>
                <c:pt idx="89">
                  <c:v>0.34981995339970329</c:v>
                </c:pt>
                <c:pt idx="90">
                  <c:v>0.34844312645625919</c:v>
                </c:pt>
                <c:pt idx="91">
                  <c:v>0.34696038974793481</c:v>
                </c:pt>
                <c:pt idx="92">
                  <c:v>0.34547765303960987</c:v>
                </c:pt>
                <c:pt idx="93">
                  <c:v>0.34399491633128548</c:v>
                </c:pt>
                <c:pt idx="94">
                  <c:v>0.3425121796229611</c:v>
                </c:pt>
                <c:pt idx="95">
                  <c:v>0.34102944291463677</c:v>
                </c:pt>
                <c:pt idx="96">
                  <c:v>0.33954670620631178</c:v>
                </c:pt>
                <c:pt idx="97">
                  <c:v>0.33806396949798745</c:v>
                </c:pt>
                <c:pt idx="98">
                  <c:v>0.33668714255454329</c:v>
                </c:pt>
                <c:pt idx="99">
                  <c:v>0.33520440584621891</c:v>
                </c:pt>
                <c:pt idx="100">
                  <c:v>0.33382757890277481</c:v>
                </c:pt>
                <c:pt idx="101">
                  <c:v>0.33234484219444982</c:v>
                </c:pt>
                <c:pt idx="102">
                  <c:v>0.33086210548612544</c:v>
                </c:pt>
                <c:pt idx="103">
                  <c:v>0.32948527854268134</c:v>
                </c:pt>
                <c:pt idx="104">
                  <c:v>0.32800254183435695</c:v>
                </c:pt>
                <c:pt idx="105">
                  <c:v>0.32651980512603257</c:v>
                </c:pt>
                <c:pt idx="106">
                  <c:v>0.32514297818258847</c:v>
                </c:pt>
                <c:pt idx="107">
                  <c:v>0.32366024147426348</c:v>
                </c:pt>
                <c:pt idx="108">
                  <c:v>0.32228341453081938</c:v>
                </c:pt>
                <c:pt idx="109">
                  <c:v>0.320800677822495</c:v>
                </c:pt>
                <c:pt idx="110">
                  <c:v>0.31931794111417061</c:v>
                </c:pt>
                <c:pt idx="111">
                  <c:v>0.31794111417072651</c:v>
                </c:pt>
                <c:pt idx="112">
                  <c:v>0.31656428722728236</c:v>
                </c:pt>
                <c:pt idx="113">
                  <c:v>0.31508155051895737</c:v>
                </c:pt>
                <c:pt idx="114">
                  <c:v>0.31370472357551327</c:v>
                </c:pt>
                <c:pt idx="115">
                  <c:v>0.31222198686718888</c:v>
                </c:pt>
                <c:pt idx="116">
                  <c:v>0.31084515992374473</c:v>
                </c:pt>
                <c:pt idx="117">
                  <c:v>0.30946833298030063</c:v>
                </c:pt>
                <c:pt idx="118">
                  <c:v>0.30798559627197625</c:v>
                </c:pt>
                <c:pt idx="119">
                  <c:v>0.30650285956365131</c:v>
                </c:pt>
                <c:pt idx="120">
                  <c:v>0.30512603262020715</c:v>
                </c:pt>
                <c:pt idx="121">
                  <c:v>0.303749205676763</c:v>
                </c:pt>
                <c:pt idx="122">
                  <c:v>0.3023723787333189</c:v>
                </c:pt>
                <c:pt idx="123">
                  <c:v>0.30099555178987475</c:v>
                </c:pt>
                <c:pt idx="124">
                  <c:v>0.29951281508155037</c:v>
                </c:pt>
                <c:pt idx="125">
                  <c:v>0.29824189790298644</c:v>
                </c:pt>
                <c:pt idx="126">
                  <c:v>0.29686507095954234</c:v>
                </c:pt>
                <c:pt idx="127">
                  <c:v>0.29548824401609819</c:v>
                </c:pt>
                <c:pt idx="128">
                  <c:v>0.29400550730777381</c:v>
                </c:pt>
                <c:pt idx="129">
                  <c:v>0.2926286803643291</c:v>
                </c:pt>
                <c:pt idx="130">
                  <c:v>0.29135776318576578</c:v>
                </c:pt>
                <c:pt idx="131">
                  <c:v>0.28998093624232102</c:v>
                </c:pt>
                <c:pt idx="132">
                  <c:v>0.28860410929887692</c:v>
                </c:pt>
                <c:pt idx="133">
                  <c:v>0.28722728235543277</c:v>
                </c:pt>
                <c:pt idx="134">
                  <c:v>0.28585045541198861</c:v>
                </c:pt>
                <c:pt idx="135">
                  <c:v>0.28447362846854451</c:v>
                </c:pt>
                <c:pt idx="136">
                  <c:v>0.28320271128998059</c:v>
                </c:pt>
                <c:pt idx="137">
                  <c:v>0.28182588434653644</c:v>
                </c:pt>
                <c:pt idx="138">
                  <c:v>0.28044905740309228</c:v>
                </c:pt>
                <c:pt idx="139">
                  <c:v>0.27907223045964819</c:v>
                </c:pt>
                <c:pt idx="140">
                  <c:v>0.27769540351620403</c:v>
                </c:pt>
                <c:pt idx="141">
                  <c:v>0.27631857657275988</c:v>
                </c:pt>
                <c:pt idx="142">
                  <c:v>0.27494174962931578</c:v>
                </c:pt>
                <c:pt idx="143">
                  <c:v>0.27356492268587163</c:v>
                </c:pt>
                <c:pt idx="144">
                  <c:v>0.27218809574242747</c:v>
                </c:pt>
                <c:pt idx="145">
                  <c:v>0.27081126879898276</c:v>
                </c:pt>
                <c:pt idx="146">
                  <c:v>0.26943444185553861</c:v>
                </c:pt>
                <c:pt idx="147">
                  <c:v>0.26816352467697468</c:v>
                </c:pt>
                <c:pt idx="148">
                  <c:v>0.26678669773353053</c:v>
                </c:pt>
                <c:pt idx="149">
                  <c:v>0.26540987079008643</c:v>
                </c:pt>
                <c:pt idx="150">
                  <c:v>0.26403304384664228</c:v>
                </c:pt>
                <c:pt idx="151">
                  <c:v>0.26265621690319813</c:v>
                </c:pt>
                <c:pt idx="152">
                  <c:v>0.26127938995975403</c:v>
                </c:pt>
                <c:pt idx="153">
                  <c:v>0.2600084727811901</c:v>
                </c:pt>
                <c:pt idx="154">
                  <c:v>0.25863164583774595</c:v>
                </c:pt>
                <c:pt idx="155">
                  <c:v>0.2572548188943018</c:v>
                </c:pt>
                <c:pt idx="156">
                  <c:v>0.2558779919508577</c:v>
                </c:pt>
                <c:pt idx="157">
                  <c:v>0.25450116500741354</c:v>
                </c:pt>
                <c:pt idx="158">
                  <c:v>0.25312433806396939</c:v>
                </c:pt>
                <c:pt idx="159">
                  <c:v>0.25174751112052529</c:v>
                </c:pt>
                <c:pt idx="160">
                  <c:v>0.25037068417708114</c:v>
                </c:pt>
                <c:pt idx="161">
                  <c:v>0.24909976699851721</c:v>
                </c:pt>
                <c:pt idx="162">
                  <c:v>0.24772294005507309</c:v>
                </c:pt>
                <c:pt idx="163">
                  <c:v>0.24634611311162893</c:v>
                </c:pt>
                <c:pt idx="164">
                  <c:v>0.2449692861681842</c:v>
                </c:pt>
                <c:pt idx="165">
                  <c:v>0.24359245922474007</c:v>
                </c:pt>
                <c:pt idx="166">
                  <c:v>0.24221563228129592</c:v>
                </c:pt>
                <c:pt idx="167">
                  <c:v>0.24083880533785179</c:v>
                </c:pt>
                <c:pt idx="168">
                  <c:v>0.23946197839440767</c:v>
                </c:pt>
                <c:pt idx="169">
                  <c:v>0.23808515145096351</c:v>
                </c:pt>
                <c:pt idx="170">
                  <c:v>0.23670832450751939</c:v>
                </c:pt>
                <c:pt idx="171">
                  <c:v>0.23533149756407523</c:v>
                </c:pt>
                <c:pt idx="172">
                  <c:v>0.23395467062063111</c:v>
                </c:pt>
                <c:pt idx="173">
                  <c:v>0.23257784367718698</c:v>
                </c:pt>
                <c:pt idx="174">
                  <c:v>0.23120101673374283</c:v>
                </c:pt>
                <c:pt idx="175">
                  <c:v>0.22971828002541786</c:v>
                </c:pt>
                <c:pt idx="176">
                  <c:v>0.22844736284685396</c:v>
                </c:pt>
                <c:pt idx="177">
                  <c:v>0.22696462613852958</c:v>
                </c:pt>
                <c:pt idx="178">
                  <c:v>0.22569370895996568</c:v>
                </c:pt>
                <c:pt idx="179">
                  <c:v>0.22421097225164133</c:v>
                </c:pt>
                <c:pt idx="180">
                  <c:v>0.22283414530819717</c:v>
                </c:pt>
                <c:pt idx="181">
                  <c:v>0.22145731836475305</c:v>
                </c:pt>
                <c:pt idx="182">
                  <c:v>0.22008049142130889</c:v>
                </c:pt>
                <c:pt idx="183">
                  <c:v>0.21870366447786477</c:v>
                </c:pt>
                <c:pt idx="184">
                  <c:v>0.21732683753442061</c:v>
                </c:pt>
                <c:pt idx="185">
                  <c:v>0.21595001059097649</c:v>
                </c:pt>
                <c:pt idx="186">
                  <c:v>0.21457318364753236</c:v>
                </c:pt>
                <c:pt idx="187">
                  <c:v>0.21319635670408763</c:v>
                </c:pt>
                <c:pt idx="188">
                  <c:v>0.21181952976064347</c:v>
                </c:pt>
                <c:pt idx="189">
                  <c:v>0.21044270281719935</c:v>
                </c:pt>
                <c:pt idx="190">
                  <c:v>0.20906587587375519</c:v>
                </c:pt>
                <c:pt idx="191">
                  <c:v>0.20768904893031107</c:v>
                </c:pt>
                <c:pt idx="192">
                  <c:v>0.20631222198686694</c:v>
                </c:pt>
                <c:pt idx="193">
                  <c:v>0.20493539504342279</c:v>
                </c:pt>
                <c:pt idx="194">
                  <c:v>0.20355856809997866</c:v>
                </c:pt>
                <c:pt idx="195">
                  <c:v>0.20218174115653451</c:v>
                </c:pt>
                <c:pt idx="196">
                  <c:v>0.20069900444821015</c:v>
                </c:pt>
                <c:pt idx="197">
                  <c:v>0.19942808726964623</c:v>
                </c:pt>
                <c:pt idx="198">
                  <c:v>0.1980512603262021</c:v>
                </c:pt>
                <c:pt idx="199">
                  <c:v>0.19667443338275736</c:v>
                </c:pt>
                <c:pt idx="200">
                  <c:v>0.19529760643931324</c:v>
                </c:pt>
                <c:pt idx="201">
                  <c:v>0.19392077949586908</c:v>
                </c:pt>
                <c:pt idx="202">
                  <c:v>0.19254395255242496</c:v>
                </c:pt>
                <c:pt idx="203">
                  <c:v>0.1911671256089808</c:v>
                </c:pt>
                <c:pt idx="204">
                  <c:v>0.18979029866553668</c:v>
                </c:pt>
                <c:pt idx="205">
                  <c:v>0.18841347172209255</c:v>
                </c:pt>
                <c:pt idx="206">
                  <c:v>0.18714255454352863</c:v>
                </c:pt>
                <c:pt idx="207">
                  <c:v>0.1857657276000845</c:v>
                </c:pt>
                <c:pt idx="208">
                  <c:v>0.18438890065664035</c:v>
                </c:pt>
                <c:pt idx="209">
                  <c:v>0.18311798347807645</c:v>
                </c:pt>
                <c:pt idx="210">
                  <c:v>0.1817411565346323</c:v>
                </c:pt>
                <c:pt idx="211">
                  <c:v>0.18036432959118817</c:v>
                </c:pt>
                <c:pt idx="212">
                  <c:v>0.17898750264774402</c:v>
                </c:pt>
                <c:pt idx="213">
                  <c:v>0.17761067570429989</c:v>
                </c:pt>
                <c:pt idx="214">
                  <c:v>0.17633975852573597</c:v>
                </c:pt>
                <c:pt idx="215">
                  <c:v>0.17496293158229184</c:v>
                </c:pt>
                <c:pt idx="216">
                  <c:v>0.17358610463884772</c:v>
                </c:pt>
                <c:pt idx="217">
                  <c:v>0.17220927769540356</c:v>
                </c:pt>
                <c:pt idx="218">
                  <c:v>0.17093836051683967</c:v>
                </c:pt>
                <c:pt idx="219">
                  <c:v>0.16956153357339551</c:v>
                </c:pt>
                <c:pt idx="220">
                  <c:v>0.16818470662995078</c:v>
                </c:pt>
                <c:pt idx="221">
                  <c:v>0.16680787968650665</c:v>
                </c:pt>
                <c:pt idx="222">
                  <c:v>0.16553696250794273</c:v>
                </c:pt>
                <c:pt idx="223">
                  <c:v>0.16426604532937941</c:v>
                </c:pt>
                <c:pt idx="224">
                  <c:v>0.16288921838593468</c:v>
                </c:pt>
                <c:pt idx="225">
                  <c:v>0.16161830120737136</c:v>
                </c:pt>
                <c:pt idx="226">
                  <c:v>0.16024147426392663</c:v>
                </c:pt>
                <c:pt idx="227">
                  <c:v>0.15897055708536331</c:v>
                </c:pt>
                <c:pt idx="228">
                  <c:v>0.15769963990679942</c:v>
                </c:pt>
                <c:pt idx="229">
                  <c:v>0.15642872272823549</c:v>
                </c:pt>
                <c:pt idx="230">
                  <c:v>0.15505189578479137</c:v>
                </c:pt>
                <c:pt idx="231">
                  <c:v>0.15378097860622744</c:v>
                </c:pt>
                <c:pt idx="232">
                  <c:v>0.15251006142766355</c:v>
                </c:pt>
                <c:pt idx="233">
                  <c:v>0.15123914424909962</c:v>
                </c:pt>
                <c:pt idx="234">
                  <c:v>0.1498623173056555</c:v>
                </c:pt>
                <c:pt idx="235">
                  <c:v>0.14859140012709157</c:v>
                </c:pt>
                <c:pt idx="236">
                  <c:v>0.14732048294852768</c:v>
                </c:pt>
                <c:pt idx="237">
                  <c:v>0.14604956576996375</c:v>
                </c:pt>
                <c:pt idx="238">
                  <c:v>0.14467273882651963</c:v>
                </c:pt>
                <c:pt idx="239">
                  <c:v>0.14350773141283593</c:v>
                </c:pt>
                <c:pt idx="240">
                  <c:v>0.14213090446939181</c:v>
                </c:pt>
                <c:pt idx="241">
                  <c:v>0.14085998729082788</c:v>
                </c:pt>
                <c:pt idx="242">
                  <c:v>0.13958907011226396</c:v>
                </c:pt>
                <c:pt idx="243">
                  <c:v>0.13831815293370006</c:v>
                </c:pt>
                <c:pt idx="244">
                  <c:v>0.13704723575513614</c:v>
                </c:pt>
                <c:pt idx="245">
                  <c:v>0.13577631857657224</c:v>
                </c:pt>
                <c:pt idx="246">
                  <c:v>0.13439949163312809</c:v>
                </c:pt>
                <c:pt idx="247">
                  <c:v>0.13312857445456419</c:v>
                </c:pt>
                <c:pt idx="248">
                  <c:v>0.13185765727600088</c:v>
                </c:pt>
                <c:pt idx="249">
                  <c:v>0.13069264986231718</c:v>
                </c:pt>
                <c:pt idx="250">
                  <c:v>0.12942173268375329</c:v>
                </c:pt>
                <c:pt idx="251">
                  <c:v>0.12815081550518936</c:v>
                </c:pt>
                <c:pt idx="252">
                  <c:v>0.12687989832662544</c:v>
                </c:pt>
                <c:pt idx="253">
                  <c:v>0.12560898114806154</c:v>
                </c:pt>
                <c:pt idx="254">
                  <c:v>0.12433806396949763</c:v>
                </c:pt>
                <c:pt idx="255">
                  <c:v>0.12306714679093372</c:v>
                </c:pt>
                <c:pt idx="256">
                  <c:v>0.12179622961236981</c:v>
                </c:pt>
                <c:pt idx="257">
                  <c:v>0.12052531243380589</c:v>
                </c:pt>
                <c:pt idx="258">
                  <c:v>0.11925439525524259</c:v>
                </c:pt>
                <c:pt idx="259">
                  <c:v>0.11798347807667868</c:v>
                </c:pt>
                <c:pt idx="260">
                  <c:v>0.11681847066299499</c:v>
                </c:pt>
                <c:pt idx="261">
                  <c:v>0.11554755348443108</c:v>
                </c:pt>
                <c:pt idx="262">
                  <c:v>0.11427663630586717</c:v>
                </c:pt>
                <c:pt idx="263">
                  <c:v>0.11300571912730326</c:v>
                </c:pt>
                <c:pt idx="264">
                  <c:v>0.11184071171361956</c:v>
                </c:pt>
                <c:pt idx="265">
                  <c:v>0.11056979453505565</c:v>
                </c:pt>
                <c:pt idx="266">
                  <c:v>0.10929887735649174</c:v>
                </c:pt>
                <c:pt idx="267">
                  <c:v>0.10813386994280866</c:v>
                </c:pt>
                <c:pt idx="268">
                  <c:v>0.10686295276424475</c:v>
                </c:pt>
                <c:pt idx="269">
                  <c:v>0.10559203558568084</c:v>
                </c:pt>
                <c:pt idx="270">
                  <c:v>0.10442702817199714</c:v>
                </c:pt>
                <c:pt idx="271">
                  <c:v>0.10315611099343323</c:v>
                </c:pt>
                <c:pt idx="272">
                  <c:v>0.10199110357974955</c:v>
                </c:pt>
                <c:pt idx="273">
                  <c:v>0.10072018640118624</c:v>
                </c:pt>
                <c:pt idx="274">
                  <c:v>9.955517898750256E-2</c:v>
                </c:pt>
                <c:pt idx="275">
                  <c:v>9.828426180893865E-2</c:v>
                </c:pt>
                <c:pt idx="276">
                  <c:v>9.7119254395254956E-2</c:v>
                </c:pt>
                <c:pt idx="277" formatCode="General">
                  <c:v>9.5954246981571276E-2</c:v>
                </c:pt>
                <c:pt idx="278" formatCode="General">
                  <c:v>9.4789239567888192E-2</c:v>
                </c:pt>
                <c:pt idx="279" formatCode="General">
                  <c:v>9.3624232154204498E-2</c:v>
                </c:pt>
                <c:pt idx="280" formatCode="General">
                  <c:v>9.2353314975640588E-2</c:v>
                </c:pt>
                <c:pt idx="281" formatCode="General">
                  <c:v>9.1188307561956908E-2</c:v>
                </c:pt>
                <c:pt idx="282" formatCode="General">
                  <c:v>9.0023300148273214E-2</c:v>
                </c:pt>
                <c:pt idx="283" formatCode="General">
                  <c:v>8.885829273459013E-2</c:v>
                </c:pt>
                <c:pt idx="284" formatCode="General">
                  <c:v>8.769328532090645E-2</c:v>
                </c:pt>
                <c:pt idx="285" formatCode="General">
                  <c:v>8.6528277907222756E-2</c:v>
                </c:pt>
                <c:pt idx="286" formatCode="General">
                  <c:v>8.5469180258419306E-2</c:v>
                </c:pt>
                <c:pt idx="287" formatCode="General">
                  <c:v>8.4304172844736222E-2</c:v>
                </c:pt>
                <c:pt idx="288" formatCode="General">
                  <c:v>8.3139165431052528E-2</c:v>
                </c:pt>
                <c:pt idx="289" formatCode="General">
                  <c:v>8.2080067782249064E-2</c:v>
                </c:pt>
                <c:pt idx="290" formatCode="General">
                  <c:v>8.091506036856598E-2</c:v>
                </c:pt>
                <c:pt idx="291" formatCode="General">
                  <c:v>7.985596271976253E-2</c:v>
                </c:pt>
                <c:pt idx="292" formatCode="General">
                  <c:v>7.8690955306078836E-2</c:v>
                </c:pt>
                <c:pt idx="293" formatCode="General">
                  <c:v>7.7631857657275982E-2</c:v>
                </c:pt>
                <c:pt idx="294" formatCode="General">
                  <c:v>7.6572760008472518E-2</c:v>
                </c:pt>
                <c:pt idx="295" formatCode="General">
                  <c:v>7.5513662359669054E-2</c:v>
                </c:pt>
                <c:pt idx="296" formatCode="General">
                  <c:v>7.434865494598597E-2</c:v>
                </c:pt>
                <c:pt idx="297" formatCode="General">
                  <c:v>7.3395467062062736E-2</c:v>
                </c:pt>
                <c:pt idx="298" formatCode="General">
                  <c:v>7.2336369413259882E-2</c:v>
                </c:pt>
                <c:pt idx="299" formatCode="General">
                  <c:v>7.1277271764456418E-2</c:v>
                </c:pt>
                <c:pt idx="300" formatCode="General">
                  <c:v>7.0324083880533794E-2</c:v>
                </c:pt>
                <c:pt idx="301" formatCode="General">
                  <c:v>6.926498623173033E-2</c:v>
                </c:pt>
                <c:pt idx="302" formatCode="General">
                  <c:v>6.8311798347807692E-2</c:v>
                </c:pt>
                <c:pt idx="303" formatCode="General">
                  <c:v>6.7358610463884458E-2</c:v>
                </c:pt>
                <c:pt idx="304" formatCode="General">
                  <c:v>6.6299512815081604E-2</c:v>
                </c:pt>
                <c:pt idx="305" formatCode="General">
                  <c:v>6.534632493115837E-2</c:v>
                </c:pt>
                <c:pt idx="306" formatCode="General">
                  <c:v>6.4393137047235732E-2</c:v>
                </c:pt>
                <c:pt idx="307" formatCode="General">
                  <c:v>6.3439949163312498E-2</c:v>
                </c:pt>
                <c:pt idx="308" formatCode="General">
                  <c:v>6.259267104427009E-2</c:v>
                </c:pt>
                <c:pt idx="309" formatCode="General">
                  <c:v>6.1639483160346856E-2</c:v>
                </c:pt>
                <c:pt idx="310" formatCode="General">
                  <c:v>6.0686295276424225E-2</c:v>
                </c:pt>
                <c:pt idx="311" formatCode="General">
                  <c:v>5.9839017157381817E-2</c:v>
                </c:pt>
                <c:pt idx="312" formatCode="General">
                  <c:v>5.8991739038338813E-2</c:v>
                </c:pt>
                <c:pt idx="313" formatCode="General">
                  <c:v>5.8144460919296405E-2</c:v>
                </c:pt>
                <c:pt idx="314" formatCode="General">
                  <c:v>5.7297182800253997E-2</c:v>
                </c:pt>
                <c:pt idx="315" formatCode="General">
                  <c:v>5.6449904681211589E-2</c:v>
                </c:pt>
                <c:pt idx="316" formatCode="General">
                  <c:v>5.5602626562168578E-2</c:v>
                </c:pt>
                <c:pt idx="317" formatCode="General">
                  <c:v>5.475534844312617E-2</c:v>
                </c:pt>
                <c:pt idx="318" formatCode="General">
                  <c:v>5.4013980088963992E-2</c:v>
                </c:pt>
                <c:pt idx="319" formatCode="General">
                  <c:v>5.3166701969921584E-2</c:v>
                </c:pt>
                <c:pt idx="320" formatCode="General">
                  <c:v>5.2425333615759399E-2</c:v>
                </c:pt>
                <c:pt idx="321" formatCode="General">
                  <c:v>5.1683965261596618E-2</c:v>
                </c:pt>
                <c:pt idx="322" formatCode="General">
                  <c:v>5.094259690743444E-2</c:v>
                </c:pt>
                <c:pt idx="323" formatCode="General">
                  <c:v>5.0095318788392032E-2</c:v>
                </c:pt>
                <c:pt idx="324" formatCode="General">
                  <c:v>4.9353950434229847E-2</c:v>
                </c:pt>
                <c:pt idx="325" formatCode="General">
                  <c:v>4.8612582080067669E-2</c:v>
                </c:pt>
                <c:pt idx="326" formatCode="General">
                  <c:v>4.7977123490785714E-2</c:v>
                </c:pt>
                <c:pt idx="327" formatCode="General">
                  <c:v>4.7235755136623529E-2</c:v>
                </c:pt>
                <c:pt idx="328" formatCode="General">
                  <c:v>4.6494386782461351E-2</c:v>
                </c:pt>
                <c:pt idx="329" formatCode="General">
                  <c:v>4.5858928193179389E-2</c:v>
                </c:pt>
                <c:pt idx="330" formatCode="General">
                  <c:v>4.5223469603897434E-2</c:v>
                </c:pt>
                <c:pt idx="331" formatCode="General">
                  <c:v>4.4482101249735256E-2</c:v>
                </c:pt>
                <c:pt idx="332" formatCode="General">
                  <c:v>4.3846642660453301E-2</c:v>
                </c:pt>
                <c:pt idx="333" formatCode="General">
                  <c:v>4.3211184071171346E-2</c:v>
                </c:pt>
                <c:pt idx="334" formatCode="General">
                  <c:v>4.2575725481889384E-2</c:v>
                </c:pt>
                <c:pt idx="335" formatCode="General">
                  <c:v>4.1940266892607429E-2</c:v>
                </c:pt>
                <c:pt idx="336" formatCode="General">
                  <c:v>4.1304808303325474E-2</c:v>
                </c:pt>
                <c:pt idx="337" formatCode="General">
                  <c:v>4.0775259478923742E-2</c:v>
                </c:pt>
                <c:pt idx="338" formatCode="General">
                  <c:v>4.0139800889641787E-2</c:v>
                </c:pt>
                <c:pt idx="339" formatCode="General">
                  <c:v>3.9610252065240062E-2</c:v>
                </c:pt>
                <c:pt idx="340" formatCode="General">
                  <c:v>3.89747934759581E-2</c:v>
                </c:pt>
                <c:pt idx="341" formatCode="General">
                  <c:v>3.8445244651556375E-2</c:v>
                </c:pt>
                <c:pt idx="342" formatCode="General">
                  <c:v>3.7915695827155246E-2</c:v>
                </c:pt>
                <c:pt idx="343" formatCode="General">
                  <c:v>3.7386147002753514E-2</c:v>
                </c:pt>
                <c:pt idx="344" formatCode="General">
                  <c:v>3.6856598178351782E-2</c:v>
                </c:pt>
                <c:pt idx="345" formatCode="General">
                  <c:v>3.6327049353950057E-2</c:v>
                </c:pt>
                <c:pt idx="346" formatCode="General">
                  <c:v>3.5797500529548325E-2</c:v>
                </c:pt>
                <c:pt idx="347" formatCode="General">
                  <c:v>3.5267951705147196E-2</c:v>
                </c:pt>
                <c:pt idx="348" formatCode="General">
                  <c:v>3.4844312645625694E-2</c:v>
                </c:pt>
                <c:pt idx="349" formatCode="General">
                  <c:v>3.4314763821223962E-2</c:v>
                </c:pt>
                <c:pt idx="350" formatCode="General">
                  <c:v>3.3891124761703056E-2</c:v>
                </c:pt>
                <c:pt idx="351" formatCode="General">
                  <c:v>3.3361575937301331E-2</c:v>
                </c:pt>
                <c:pt idx="352" formatCode="General">
                  <c:v>3.2937936877779822E-2</c:v>
                </c:pt>
                <c:pt idx="353" formatCode="General">
                  <c:v>3.251429781825832E-2</c:v>
                </c:pt>
                <c:pt idx="354" formatCode="General">
                  <c:v>3.2090658758737414E-2</c:v>
                </c:pt>
                <c:pt idx="355" formatCode="General">
                  <c:v>3.1667019699215912E-2</c:v>
                </c:pt>
                <c:pt idx="356" formatCode="General">
                  <c:v>3.124338063969501E-2</c:v>
                </c:pt>
                <c:pt idx="357" formatCode="General">
                  <c:v>3.0819741580173504E-2</c:v>
                </c:pt>
                <c:pt idx="358" formatCode="General">
                  <c:v>3.0396102520652002E-2</c:v>
                </c:pt>
                <c:pt idx="359" formatCode="General">
                  <c:v>2.9972463461131096E-2</c:v>
                </c:pt>
                <c:pt idx="360" formatCode="General">
                  <c:v>2.9654734166489817E-2</c:v>
                </c:pt>
                <c:pt idx="361" formatCode="General">
                  <c:v>2.9231095106968915E-2</c:v>
                </c:pt>
                <c:pt idx="362" formatCode="General">
                  <c:v>2.8913365812327636E-2</c:v>
                </c:pt>
                <c:pt idx="363" formatCode="General">
                  <c:v>2.859563651768696E-2</c:v>
                </c:pt>
                <c:pt idx="364" formatCode="General">
                  <c:v>2.8277907223045681E-2</c:v>
                </c:pt>
                <c:pt idx="365" formatCode="General">
                  <c:v>2.7854268163524178E-2</c:v>
                </c:pt>
                <c:pt idx="366" formatCode="General">
                  <c:v>2.7536538868883499E-2</c:v>
                </c:pt>
                <c:pt idx="367" formatCode="General">
                  <c:v>2.721880957424222E-2</c:v>
                </c:pt>
                <c:pt idx="368" formatCode="General">
                  <c:v>2.6901080279601544E-2</c:v>
                </c:pt>
                <c:pt idx="369" formatCode="General">
                  <c:v>2.6583350984960868E-2</c:v>
                </c:pt>
                <c:pt idx="370" formatCode="General">
                  <c:v>2.6371531455199815E-2</c:v>
                </c:pt>
                <c:pt idx="371" formatCode="General">
                  <c:v>2.6053802160559136E-2</c:v>
                </c:pt>
                <c:pt idx="372" formatCode="General">
                  <c:v>2.5736072865917857E-2</c:v>
                </c:pt>
                <c:pt idx="373" formatCode="General">
                  <c:v>2.5524253336157408E-2</c:v>
                </c:pt>
                <c:pt idx="374" formatCode="General">
                  <c:v>2.5206524041516128E-2</c:v>
                </c:pt>
                <c:pt idx="375" formatCode="General">
                  <c:v>2.4994704511755676E-2</c:v>
                </c:pt>
                <c:pt idx="376" formatCode="General">
                  <c:v>2.4676975217115E-2</c:v>
                </c:pt>
                <c:pt idx="377" formatCode="General">
                  <c:v>2.4465155687353947E-2</c:v>
                </c:pt>
                <c:pt idx="378" formatCode="General">
                  <c:v>2.4147426392713268E-2</c:v>
                </c:pt>
                <c:pt idx="379" formatCode="General">
                  <c:v>2.3935606862952818E-2</c:v>
                </c:pt>
                <c:pt idx="380" formatCode="General">
                  <c:v>2.3723787333191765E-2</c:v>
                </c:pt>
                <c:pt idx="381" formatCode="General">
                  <c:v>2.3511967803431313E-2</c:v>
                </c:pt>
                <c:pt idx="382" formatCode="General">
                  <c:v>2.3300148273670863E-2</c:v>
                </c:pt>
                <c:pt idx="383" formatCode="General">
                  <c:v>2.308832874390981E-2</c:v>
                </c:pt>
                <c:pt idx="384" formatCode="General">
                  <c:v>2.2876509214149358E-2</c:v>
                </c:pt>
                <c:pt idx="385" formatCode="General">
                  <c:v>2.2770599449269131E-2</c:v>
                </c:pt>
                <c:pt idx="386" formatCode="General">
                  <c:v>2.2558779919508078E-2</c:v>
                </c:pt>
                <c:pt idx="387" formatCode="General">
                  <c:v>2.2346960389747629E-2</c:v>
                </c:pt>
                <c:pt idx="388" formatCode="General">
                  <c:v>2.2241050624867403E-2</c:v>
                </c:pt>
                <c:pt idx="389" formatCode="General">
                  <c:v>2.202923109510695E-2</c:v>
                </c:pt>
                <c:pt idx="390" formatCode="General">
                  <c:v>2.1923321330226123E-2</c:v>
                </c:pt>
                <c:pt idx="391" formatCode="General">
                  <c:v>2.1711501800465671E-2</c:v>
                </c:pt>
                <c:pt idx="392" formatCode="General">
                  <c:v>2.1605592035585444E-2</c:v>
                </c:pt>
                <c:pt idx="393" formatCode="General">
                  <c:v>2.1499682270705221E-2</c:v>
                </c:pt>
                <c:pt idx="394" formatCode="General">
                  <c:v>2.1393772505824995E-2</c:v>
                </c:pt>
                <c:pt idx="395" formatCode="General">
                  <c:v>2.1287862740944768E-2</c:v>
                </c:pt>
                <c:pt idx="396" formatCode="General">
                  <c:v>2.1181952976063942E-2</c:v>
                </c:pt>
                <c:pt idx="397" formatCode="General">
                  <c:v>2.0970133446303489E-2</c:v>
                </c:pt>
                <c:pt idx="398" formatCode="General">
                  <c:v>2.0864223681423263E-2</c:v>
                </c:pt>
                <c:pt idx="399" formatCode="General">
                  <c:v>2.075831391654304E-2</c:v>
                </c:pt>
                <c:pt idx="400" formatCode="General">
                  <c:v>2.075831391654304E-2</c:v>
                </c:pt>
                <c:pt idx="401" formatCode="General">
                  <c:v>2.0652404151662813E-2</c:v>
                </c:pt>
                <c:pt idx="402" formatCode="General">
                  <c:v>2.0546494386781987E-2</c:v>
                </c:pt>
                <c:pt idx="403" formatCode="General">
                  <c:v>2.044058462190176E-2</c:v>
                </c:pt>
                <c:pt idx="404" formatCode="General">
                  <c:v>2.0334674857021534E-2</c:v>
                </c:pt>
                <c:pt idx="405" formatCode="General">
                  <c:v>2.0228765092141308E-2</c:v>
                </c:pt>
                <c:pt idx="406" formatCode="General">
                  <c:v>2.0228765092141308E-2</c:v>
                </c:pt>
                <c:pt idx="407" formatCode="General">
                  <c:v>2.0122855327261081E-2</c:v>
                </c:pt>
                <c:pt idx="408" formatCode="General">
                  <c:v>2.0016945562380858E-2</c:v>
                </c:pt>
                <c:pt idx="409" formatCode="General">
                  <c:v>1.9911035797500028E-2</c:v>
                </c:pt>
                <c:pt idx="410" formatCode="General">
                  <c:v>1.9911035797500028E-2</c:v>
                </c:pt>
                <c:pt idx="411" formatCode="General">
                  <c:v>1.9805126032619805E-2</c:v>
                </c:pt>
                <c:pt idx="412" formatCode="General">
                  <c:v>1.9699216267739579E-2</c:v>
                </c:pt>
                <c:pt idx="413" formatCode="General">
                  <c:v>1.9699216267739579E-2</c:v>
                </c:pt>
                <c:pt idx="414" formatCode="General">
                  <c:v>1.9593306502859353E-2</c:v>
                </c:pt>
                <c:pt idx="415" formatCode="General">
                  <c:v>1.9487396737979126E-2</c:v>
                </c:pt>
                <c:pt idx="416" formatCode="General">
                  <c:v>1.9487396737979126E-2</c:v>
                </c:pt>
                <c:pt idx="417" formatCode="General">
                  <c:v>1.93814869730989E-2</c:v>
                </c:pt>
                <c:pt idx="418" formatCode="General">
                  <c:v>1.93814869730989E-2</c:v>
                </c:pt>
                <c:pt idx="419" formatCode="General">
                  <c:v>1.93814869730989E-2</c:v>
                </c:pt>
                <c:pt idx="420" formatCode="General">
                  <c:v>1.9275577208218073E-2</c:v>
                </c:pt>
                <c:pt idx="421" formatCode="General">
                  <c:v>1.9275577208218073E-2</c:v>
                </c:pt>
                <c:pt idx="422" formatCode="General">
                  <c:v>1.9169667443337847E-2</c:v>
                </c:pt>
                <c:pt idx="423" formatCode="General">
                  <c:v>1.9169667443337847E-2</c:v>
                </c:pt>
                <c:pt idx="424" formatCode="General">
                  <c:v>1.9169667443337847E-2</c:v>
                </c:pt>
                <c:pt idx="425" formatCode="General">
                  <c:v>1.9063757678457624E-2</c:v>
                </c:pt>
                <c:pt idx="426" formatCode="General">
                  <c:v>1.9063757678457624E-2</c:v>
                </c:pt>
                <c:pt idx="427" formatCode="General">
                  <c:v>1.8957847913577398E-2</c:v>
                </c:pt>
                <c:pt idx="428" formatCode="General">
                  <c:v>1.8957847913577398E-2</c:v>
                </c:pt>
                <c:pt idx="429" formatCode="General">
                  <c:v>1.8957847913577398E-2</c:v>
                </c:pt>
                <c:pt idx="430" formatCode="General">
                  <c:v>1.8851938148697171E-2</c:v>
                </c:pt>
                <c:pt idx="431" formatCode="General">
                  <c:v>1.8851938148697171E-2</c:v>
                </c:pt>
                <c:pt idx="432" formatCode="General">
                  <c:v>1.8851938148697171E-2</c:v>
                </c:pt>
                <c:pt idx="433" formatCode="General">
                  <c:v>1.8746028383816945E-2</c:v>
                </c:pt>
                <c:pt idx="434" formatCode="General">
                  <c:v>1.8746028383816945E-2</c:v>
                </c:pt>
                <c:pt idx="435" formatCode="General">
                  <c:v>1.8746028383816945E-2</c:v>
                </c:pt>
                <c:pt idx="436" formatCode="General">
                  <c:v>1.8640118618936719E-2</c:v>
                </c:pt>
                <c:pt idx="437" formatCode="General">
                  <c:v>1.8640118618936719E-2</c:v>
                </c:pt>
                <c:pt idx="438" formatCode="General">
                  <c:v>1.8640118618936719E-2</c:v>
                </c:pt>
              </c:numCache>
            </c:numRef>
          </c:xVal>
          <c:yVal>
            <c:numRef>
              <c:f>'Maha R80N ret(2)b'!$L$2:$L$700</c:f>
              <c:numCache>
                <c:formatCode>0.000</c:formatCode>
                <c:ptCount val="699"/>
                <c:pt idx="0">
                  <c:v>0.9933036963316253</c:v>
                </c:pt>
                <c:pt idx="1">
                  <c:v>0.99197426531937682</c:v>
                </c:pt>
                <c:pt idx="2">
                  <c:v>0.99055715832809521</c:v>
                </c:pt>
                <c:pt idx="3">
                  <c:v>0.98914846756353469</c:v>
                </c:pt>
                <c:pt idx="4">
                  <c:v>0.98774909946690803</c:v>
                </c:pt>
                <c:pt idx="5">
                  <c:v>0.98645224168207235</c:v>
                </c:pt>
                <c:pt idx="6">
                  <c:v>0.98489056556608001</c:v>
                </c:pt>
                <c:pt idx="7">
                  <c:v>0.98352556166722405</c:v>
                </c:pt>
                <c:pt idx="8">
                  <c:v>0.98208407065060177</c:v>
                </c:pt>
                <c:pt idx="9">
                  <c:v>0.98065873441432161</c:v>
                </c:pt>
                <c:pt idx="10">
                  <c:v>0.97925077688130502</c:v>
                </c:pt>
                <c:pt idx="11">
                  <c:v>0.97786144656793117</c:v>
                </c:pt>
                <c:pt idx="12">
                  <c:v>0.97657699617358318</c:v>
                </c:pt>
                <c:pt idx="13">
                  <c:v>0.9752273870934598</c:v>
                </c:pt>
                <c:pt idx="14">
                  <c:v>0.97390018251804022</c:v>
                </c:pt>
                <c:pt idx="15">
                  <c:v>0.97267743690970176</c:v>
                </c:pt>
                <c:pt idx="16">
                  <c:v>0.97139735354282175</c:v>
                </c:pt>
                <c:pt idx="17">
                  <c:v>0.97022106716969581</c:v>
                </c:pt>
                <c:pt idx="18">
                  <c:v>0.96899294478100484</c:v>
                </c:pt>
                <c:pt idx="19">
                  <c:v>0.96786757953741098</c:v>
                </c:pt>
                <c:pt idx="20">
                  <c:v>0.96669605586072849</c:v>
                </c:pt>
                <c:pt idx="21">
                  <c:v>0.96562580518846797</c:v>
                </c:pt>
                <c:pt idx="22">
                  <c:v>0.96451514241106484</c:v>
                </c:pt>
                <c:pt idx="23">
                  <c:v>0.96350376115282654</c:v>
                </c:pt>
                <c:pt idx="24">
                  <c:v>0.96252203736411202</c:v>
                </c:pt>
                <c:pt idx="25">
                  <c:v>0.96150829015183137</c:v>
                </c:pt>
                <c:pt idx="26">
                  <c:v>0.96058982870515797</c:v>
                </c:pt>
                <c:pt idx="27">
                  <c:v>0.95970273212278723</c:v>
                </c:pt>
                <c:pt idx="28">
                  <c:v>0.95884735066004967</c:v>
                </c:pt>
                <c:pt idx="29">
                  <c:v>0.95802392355494059</c:v>
                </c:pt>
                <c:pt idx="30">
                  <c:v>0.95723257553026952</c:v>
                </c:pt>
                <c:pt idx="31">
                  <c:v>0.95647331485275233</c:v>
                </c:pt>
                <c:pt idx="32">
                  <c:v>0.95574603301017202</c:v>
                </c:pt>
                <c:pt idx="33">
                  <c:v>0.95505050601871677</c:v>
                </c:pt>
                <c:pt idx="34">
                  <c:v>0.95438639732305064</c:v>
                </c:pt>
                <c:pt idx="35">
                  <c:v>0.95375326220410639</c:v>
                </c:pt>
                <c:pt idx="36">
                  <c:v>0.95315055356640865</c:v>
                </c:pt>
                <c:pt idx="37">
                  <c:v>0.95257762893993758</c:v>
                </c:pt>
                <c:pt idx="38">
                  <c:v>0.95203375850271466</c:v>
                </c:pt>
                <c:pt idx="39">
                  <c:v>0.95155164737694786</c:v>
                </c:pt>
                <c:pt idx="40">
                  <c:v>0.95106159515728705</c:v>
                </c:pt>
                <c:pt idx="41">
                  <c:v>0.95059803863467152</c:v>
                </c:pt>
                <c:pt idx="42">
                  <c:v>0.95018842412277138</c:v>
                </c:pt>
                <c:pt idx="43">
                  <c:v>0.94977326894680314</c:v>
                </c:pt>
                <c:pt idx="44">
                  <c:v>0.94938161968910417</c:v>
                </c:pt>
                <c:pt idx="45">
                  <c:v>0.94901240199045778</c:v>
                </c:pt>
                <c:pt idx="46">
                  <c:v>0.9486645282052224</c:v>
                </c:pt>
                <c:pt idx="47">
                  <c:v>0.94835813886993481</c:v>
                </c:pt>
                <c:pt idx="48">
                  <c:v>0.94804843297821018</c:v>
                </c:pt>
                <c:pt idx="49">
                  <c:v>0.94775687732132907</c:v>
                </c:pt>
                <c:pt idx="50">
                  <c:v>0.94748240345594092</c:v>
                </c:pt>
                <c:pt idx="51">
                  <c:v>0.94724071354658301</c:v>
                </c:pt>
                <c:pt idx="52">
                  <c:v>0.94699631025501285</c:v>
                </c:pt>
                <c:pt idx="53">
                  <c:v>0.94676598110981147</c:v>
                </c:pt>
                <c:pt idx="54">
                  <c:v>0.94656284839110549</c:v>
                </c:pt>
                <c:pt idx="55">
                  <c:v>0.9463570046019425</c:v>
                </c:pt>
                <c:pt idx="56">
                  <c:v>0.94616247888580773</c:v>
                </c:pt>
                <c:pt idx="57">
                  <c:v>0.94599036172558693</c:v>
                </c:pt>
                <c:pt idx="58">
                  <c:v>0.9458152708666665</c:v>
                </c:pt>
                <c:pt idx="59">
                  <c:v>0.94565985638867989</c:v>
                </c:pt>
                <c:pt idx="60">
                  <c:v>0.94550118526739568</c:v>
                </c:pt>
                <c:pt idx="61">
                  <c:v>0.9453597750280458</c:v>
                </c:pt>
                <c:pt idx="62">
                  <c:v>0.94522422647461335</c:v>
                </c:pt>
                <c:pt idx="63">
                  <c:v>0.94508487332046098</c:v>
                </c:pt>
                <c:pt idx="64">
                  <c:v>0.94495973535954036</c:v>
                </c:pt>
                <c:pt idx="65">
                  <c:v>0.94483034739189953</c:v>
                </c:pt>
                <c:pt idx="66">
                  <c:v>0.94471344713579086</c:v>
                </c:pt>
                <c:pt idx="67">
                  <c:v>0.94459979940175676</c:v>
                </c:pt>
                <c:pt idx="68">
                  <c:v>0.94448113603596995</c:v>
                </c:pt>
                <c:pt idx="69">
                  <c:v>0.94437282331466754</c:v>
                </c:pt>
                <c:pt idx="70">
                  <c:v>0.94426644229548728</c:v>
                </c:pt>
                <c:pt idx="71">
                  <c:v>0.94415415210488995</c:v>
                </c:pt>
                <c:pt idx="72">
                  <c:v>0.94405051438819088</c:v>
                </c:pt>
                <c:pt idx="73">
                  <c:v>0.94394761830491669</c:v>
                </c:pt>
                <c:pt idx="74">
                  <c:v>0.94383778028224752</c:v>
                </c:pt>
                <c:pt idx="75">
                  <c:v>0.94373526713855804</c:v>
                </c:pt>
                <c:pt idx="76">
                  <c:v>0.94363239877612826</c:v>
                </c:pt>
                <c:pt idx="77">
                  <c:v>0.9435288324469705</c:v>
                </c:pt>
                <c:pt idx="78">
                  <c:v>0.94342423068908654</c:v>
                </c:pt>
                <c:pt idx="79">
                  <c:v>0.94331826041509614</c:v>
                </c:pt>
                <c:pt idx="80">
                  <c:v>0.94320282789546628</c:v>
                </c:pt>
                <c:pt idx="81">
                  <c:v>0.94310089915075113</c:v>
                </c:pt>
                <c:pt idx="82">
                  <c:v>0.94298075586912211</c:v>
                </c:pt>
                <c:pt idx="83">
                  <c:v>0.94286583967908566</c:v>
                </c:pt>
                <c:pt idx="84">
                  <c:v>0.94274790889700821</c:v>
                </c:pt>
                <c:pt idx="85">
                  <c:v>0.94262664484940195</c:v>
                </c:pt>
                <c:pt idx="86">
                  <c:v>0.94251078100347818</c:v>
                </c:pt>
                <c:pt idx="87">
                  <c:v>0.9423728524203544</c:v>
                </c:pt>
                <c:pt idx="88">
                  <c:v>0.94223969836112142</c:v>
                </c:pt>
                <c:pt idx="89">
                  <c:v>0.94210196124987045</c:v>
                </c:pt>
                <c:pt idx="90">
                  <c:v>0.94196969448241252</c:v>
                </c:pt>
                <c:pt idx="91">
                  <c:v>0.94182227064346036</c:v>
                </c:pt>
                <c:pt idx="92">
                  <c:v>0.94166939828562768</c:v>
                </c:pt>
                <c:pt idx="93">
                  <c:v>0.94151079899109591</c:v>
                </c:pt>
                <c:pt idx="94">
                  <c:v>0.94134620623590182</c:v>
                </c:pt>
                <c:pt idx="95">
                  <c:v>0.94117536757056786</c:v>
                </c:pt>
                <c:pt idx="96">
                  <c:v>0.94099804689748501</c:v>
                </c:pt>
                <c:pt idx="97">
                  <c:v>0.94081402678317905</c:v>
                </c:pt>
                <c:pt idx="98">
                  <c:v>0.94063698012259422</c:v>
                </c:pt>
                <c:pt idx="99">
                  <c:v>0.94043950493097228</c:v>
                </c:pt>
                <c:pt idx="100">
                  <c:v>0.94024968388347807</c:v>
                </c:pt>
                <c:pt idx="101">
                  <c:v>0.9400381965716087</c:v>
                </c:pt>
                <c:pt idx="102">
                  <c:v>0.939819288312854</c:v>
                </c:pt>
                <c:pt idx="103">
                  <c:v>0.93960931128537672</c:v>
                </c:pt>
                <c:pt idx="104">
                  <c:v>0.93937592374855938</c:v>
                </c:pt>
                <c:pt idx="105">
                  <c:v>0.93913499846565685</c:v>
                </c:pt>
                <c:pt idx="106">
                  <c:v>0.93890454815099167</c:v>
                </c:pt>
                <c:pt idx="107">
                  <c:v>0.93864916191525349</c:v>
                </c:pt>
                <c:pt idx="108">
                  <c:v>0.93840538499650084</c:v>
                </c:pt>
                <c:pt idx="109">
                  <c:v>0.93813580455665102</c:v>
                </c:pt>
                <c:pt idx="110">
                  <c:v>0.93785902908983587</c:v>
                </c:pt>
                <c:pt idx="111">
                  <c:v>0.9375957043953782</c:v>
                </c:pt>
                <c:pt idx="112">
                  <c:v>0.93732642625887519</c:v>
                </c:pt>
                <c:pt idx="113">
                  <c:v>0.93702993832689496</c:v>
                </c:pt>
                <c:pt idx="114">
                  <c:v>0.93674875790457324</c:v>
                </c:pt>
                <c:pt idx="115">
                  <c:v>0.93643981586161118</c:v>
                </c:pt>
                <c:pt idx="116">
                  <c:v>0.93614742601772583</c:v>
                </c:pt>
                <c:pt idx="117">
                  <c:v>0.93584990335846341</c:v>
                </c:pt>
                <c:pt idx="118">
                  <c:v>0.93552395736969685</c:v>
                </c:pt>
                <c:pt idx="119">
                  <c:v>0.93519248792682974</c:v>
                </c:pt>
                <c:pt idx="120">
                  <c:v>0.93487994554534826</c:v>
                </c:pt>
                <c:pt idx="121">
                  <c:v>0.93456301361223326</c:v>
                </c:pt>
                <c:pt idx="122">
                  <c:v>0.93424186968416223</c:v>
                </c:pt>
                <c:pt idx="123">
                  <c:v>0.93391668872032807</c:v>
                </c:pt>
                <c:pt idx="124">
                  <c:v>0.93356217579423983</c:v>
                </c:pt>
                <c:pt idx="125">
                  <c:v>0.93325489812928364</c:v>
                </c:pt>
                <c:pt idx="126">
                  <c:v>0.93291861927022357</c:v>
                </c:pt>
                <c:pt idx="127">
                  <c:v>0.93257896401150153</c:v>
                </c:pt>
                <c:pt idx="128">
                  <c:v>0.93220958092748574</c:v>
                </c:pt>
                <c:pt idx="129">
                  <c:v>0.93186339612531655</c:v>
                </c:pt>
                <c:pt idx="130">
                  <c:v>0.93154124367447821</c:v>
                </c:pt>
                <c:pt idx="131">
                  <c:v>0.93118955930014713</c:v>
                </c:pt>
                <c:pt idx="132">
                  <c:v>0.93083520919035578</c:v>
                </c:pt>
                <c:pt idx="133">
                  <c:v>0.93047831886757115</c:v>
                </c:pt>
                <c:pt idx="134">
                  <c:v>0.93011900841327899</c:v>
                </c:pt>
                <c:pt idx="135">
                  <c:v>0.9297573925889413</c:v>
                </c:pt>
                <c:pt idx="136">
                  <c:v>0.92942164203893263</c:v>
                </c:pt>
                <c:pt idx="137">
                  <c:v>0.92905589650148923</c:v>
                </c:pt>
                <c:pt idx="138">
                  <c:v>0.92868815203937349</c:v>
                </c:pt>
                <c:pt idx="139">
                  <c:v>0.92831850416281125</c:v>
                </c:pt>
                <c:pt idx="140">
                  <c:v>0.92794704396375172</c:v>
                </c:pt>
                <c:pt idx="141">
                  <c:v>0.92757385833329054</c:v>
                </c:pt>
                <c:pt idx="142">
                  <c:v>0.92719903018417205</c:v>
                </c:pt>
                <c:pt idx="143">
                  <c:v>0.92682263867662651</c:v>
                </c:pt>
                <c:pt idx="144">
                  <c:v>0.92644475944624527</c:v>
                </c:pt>
                <c:pt idx="145">
                  <c:v>0.92606546483298491</c:v>
                </c:pt>
                <c:pt idx="146">
                  <c:v>0.92568482411075037</c:v>
                </c:pt>
                <c:pt idx="147">
                  <c:v>0.92533232617338079</c:v>
                </c:pt>
                <c:pt idx="148">
                  <c:v>0.92494928125600706</c:v>
                </c:pt>
                <c:pt idx="149">
                  <c:v>0.92456507730797899</c:v>
                </c:pt>
                <c:pt idx="150">
                  <c:v>0.92417977380016136</c:v>
                </c:pt>
                <c:pt idx="151">
                  <c:v>0.92379342827668864</c:v>
                </c:pt>
                <c:pt idx="152">
                  <c:v>0.92340609659167072</c:v>
                </c:pt>
                <c:pt idx="153">
                  <c:v>0.92304773143129537</c:v>
                </c:pt>
                <c:pt idx="154">
                  <c:v>0.92265865514936918</c:v>
                </c:pt>
                <c:pt idx="155">
                  <c:v>0.92226874857051078</c:v>
                </c:pt>
                <c:pt idx="156">
                  <c:v>0.92187806329834376</c:v>
                </c:pt>
                <c:pt idx="157">
                  <c:v>0.92148665049627965</c:v>
                </c:pt>
                <c:pt idx="158">
                  <c:v>0.92109456116992583</c:v>
                </c:pt>
                <c:pt idx="159">
                  <c:v>0.92070184646382736</c:v>
                </c:pt>
                <c:pt idx="160">
                  <c:v>0.92030855797496602</c:v>
                </c:pt>
                <c:pt idx="161">
                  <c:v>0.91994505845554098</c:v>
                </c:pt>
                <c:pt idx="162">
                  <c:v>0.91955081474667599</c:v>
                </c:pt>
                <c:pt idx="163">
                  <c:v>0.91915615390635852</c:v>
                </c:pt>
                <c:pt idx="164">
                  <c:v>0.91876113274413995</c:v>
                </c:pt>
                <c:pt idx="165">
                  <c:v>0.91836581040503784</c:v>
                </c:pt>
                <c:pt idx="166">
                  <c:v>0.9179702488432262</c:v>
                </c:pt>
                <c:pt idx="167">
                  <c:v>0.91757451333492945</c:v>
                </c:pt>
                <c:pt idx="168">
                  <c:v>0.91717867303449008</c:v>
                </c:pt>
                <c:pt idx="169">
                  <c:v>0.91678280157767955</c:v>
                </c:pt>
                <c:pt idx="170">
                  <c:v>0.91638697773635203</c:v>
                </c:pt>
                <c:pt idx="171">
                  <c:v>0.91599128612848191</c:v>
                </c:pt>
                <c:pt idx="172">
                  <c:v>0.91559581798744227</c:v>
                </c:pt>
                <c:pt idx="173">
                  <c:v>0.9152006719940412</c:v>
                </c:pt>
                <c:pt idx="174">
                  <c:v>0.91480595517429686</c:v>
                </c:pt>
                <c:pt idx="175">
                  <c:v>0.91438148915010919</c:v>
                </c:pt>
                <c:pt idx="176">
                  <c:v>0.91401828474896951</c:v>
                </c:pt>
                <c:pt idx="177">
                  <c:v>0.91359542692496531</c:v>
                </c:pt>
                <c:pt idx="178">
                  <c:v>0.913233868238429</c:v>
                </c:pt>
                <c:pt idx="179">
                  <c:v>0.91281327155305469</c:v>
                </c:pt>
                <c:pt idx="180">
                  <c:v>0.91242408322798463</c:v>
                </c:pt>
                <c:pt idx="181">
                  <c:v>0.91203641229890853</c:v>
                </c:pt>
                <c:pt idx="182">
                  <c:v>0.91165047417971024</c:v>
                </c:pt>
                <c:pt idx="183">
                  <c:v>0.91126650353995653</c:v>
                </c:pt>
                <c:pt idx="184">
                  <c:v>0.9108847556221833</c:v>
                </c:pt>
                <c:pt idx="185">
                  <c:v>0.91050550749076475</c:v>
                </c:pt>
                <c:pt idx="186">
                  <c:v>0.91012905916606157</c:v>
                </c:pt>
                <c:pt idx="187">
                  <c:v>0.90975573458818704</c:v>
                </c:pt>
                <c:pt idx="188">
                  <c:v>0.90938588234494866</c:v>
                </c:pt>
                <c:pt idx="189">
                  <c:v>0.90901987608878476</c:v>
                </c:pt>
                <c:pt idx="190">
                  <c:v>0.90865811455849821</c:v>
                </c:pt>
                <c:pt idx="191">
                  <c:v>0.90830102111415079</c:v>
                </c:pt>
                <c:pt idx="192">
                  <c:v>0.90794904268873933</c:v>
                </c:pt>
                <c:pt idx="193">
                  <c:v>0.9076026480595395</c:v>
                </c:pt>
                <c:pt idx="194">
                  <c:v>0.90726232534671991</c:v>
                </c:pt>
                <c:pt idx="195">
                  <c:v>0.90692857865849819</c:v>
                </c:pt>
                <c:pt idx="196">
                  <c:v>0.90657710523126012</c:v>
                </c:pt>
                <c:pt idx="197">
                  <c:v>0.90628288316916805</c:v>
                </c:pt>
                <c:pt idx="198">
                  <c:v>0.90597197938318541</c:v>
                </c:pt>
                <c:pt idx="199">
                  <c:v>0.90566972846516225</c:v>
                </c:pt>
                <c:pt idx="200">
                  <c:v>0.90537663192933804</c:v>
                </c:pt>
                <c:pt idx="201">
                  <c:v>0.90509316840150589</c:v>
                </c:pt>
                <c:pt idx="202">
                  <c:v>0.90481978485313053</c:v>
                </c:pt>
                <c:pt idx="203">
                  <c:v>0.90455688775991272</c:v>
                </c:pt>
                <c:pt idx="204">
                  <c:v>0.90430483451740318</c:v>
                </c:pt>
                <c:pt idx="205">
                  <c:v>0.90406392547254488</c:v>
                </c:pt>
                <c:pt idx="206">
                  <c:v>0.9038516446979431</c:v>
                </c:pt>
                <c:pt idx="207">
                  <c:v>0.90363277076823934</c:v>
                </c:pt>
                <c:pt idx="208">
                  <c:v>0.90342553230234357</c:v>
                </c:pt>
                <c:pt idx="209">
                  <c:v>0.90324458348064751</c:v>
                </c:pt>
                <c:pt idx="210">
                  <c:v>0.90305971859600576</c:v>
                </c:pt>
                <c:pt idx="211">
                  <c:v>0.90288634210800278</c:v>
                </c:pt>
                <c:pt idx="212">
                  <c:v>0.90272425934472567</c:v>
                </c:pt>
                <c:pt idx="213">
                  <c:v>0.90257320881356606</c:v>
                </c:pt>
                <c:pt idx="214">
                  <c:v>0.90244329201277496</c:v>
                </c:pt>
                <c:pt idx="215">
                  <c:v>0.90231250678716035</c:v>
                </c:pt>
                <c:pt idx="216">
                  <c:v>0.90219167164633651</c:v>
                </c:pt>
                <c:pt idx="217">
                  <c:v>0.90208033414588384</c:v>
                </c:pt>
                <c:pt idx="218">
                  <c:v>0.90198557618729847</c:v>
                </c:pt>
                <c:pt idx="219">
                  <c:v>0.90189113788974529</c:v>
                </c:pt>
                <c:pt idx="220">
                  <c:v>0.90180474824511092</c:v>
                </c:pt>
                <c:pt idx="221">
                  <c:v>0.90172589443932849</c:v>
                </c:pt>
                <c:pt idx="222">
                  <c:v>0.90165935383922646</c:v>
                </c:pt>
                <c:pt idx="223">
                  <c:v>0.9015984051724536</c:v>
                </c:pt>
                <c:pt idx="224">
                  <c:v>0.90153824161694074</c:v>
                </c:pt>
                <c:pt idx="225">
                  <c:v>0.90148772082234641</c:v>
                </c:pt>
                <c:pt idx="226">
                  <c:v>0.90143799764052757</c:v>
                </c:pt>
                <c:pt idx="227">
                  <c:v>0.90139635790032357</c:v>
                </c:pt>
                <c:pt idx="228">
                  <c:v>0.90135847528952806</c:v>
                </c:pt>
                <c:pt idx="229">
                  <c:v>0.90132404608256456</c:v>
                </c:pt>
                <c:pt idx="230">
                  <c:v>0.90129031433644813</c:v>
                </c:pt>
                <c:pt idx="231">
                  <c:v>0.90126218454969298</c:v>
                </c:pt>
                <c:pt idx="232">
                  <c:v>0.90123668709818905</c:v>
                </c:pt>
                <c:pt idx="233">
                  <c:v>0.90121359231137255</c:v>
                </c:pt>
                <c:pt idx="234">
                  <c:v>0.90119103809917633</c:v>
                </c:pt>
                <c:pt idx="235">
                  <c:v>0.90117228490086509</c:v>
                </c:pt>
                <c:pt idx="236">
                  <c:v>0.90115533032627682</c:v>
                </c:pt>
                <c:pt idx="237">
                  <c:v>0.90114000949220319</c:v>
                </c:pt>
                <c:pt idx="238">
                  <c:v>0.90112508055707863</c:v>
                </c:pt>
                <c:pt idx="239">
                  <c:v>0.90111367727674729</c:v>
                </c:pt>
                <c:pt idx="240">
                  <c:v>0.90110151285467699</c:v>
                </c:pt>
                <c:pt idx="241">
                  <c:v>0.90109142651459651</c:v>
                </c:pt>
                <c:pt idx="242">
                  <c:v>0.90108232957177192</c:v>
                </c:pt>
                <c:pt idx="243">
                  <c:v>0.90107412727648195</c:v>
                </c:pt>
                <c:pt idx="244">
                  <c:v>0.90106673353190347</c:v>
                </c:pt>
                <c:pt idx="245">
                  <c:v>0.90106007018190626</c:v>
                </c:pt>
                <c:pt idx="246">
                  <c:v>0.9010535937335572</c:v>
                </c:pt>
                <c:pt idx="247">
                  <c:v>0.90104823206986451</c:v>
                </c:pt>
                <c:pt idx="248">
                  <c:v>0.9010434029215495</c:v>
                </c:pt>
                <c:pt idx="249">
                  <c:v>0.9010393993276925</c:v>
                </c:pt>
                <c:pt idx="250">
                  <c:v>0.90103544919522893</c:v>
                </c:pt>
                <c:pt idx="251">
                  <c:v>0.90103189288957819</c:v>
                </c:pt>
                <c:pt idx="252">
                  <c:v>0.90102869153225074</c:v>
                </c:pt>
                <c:pt idx="253">
                  <c:v>0.90102581001345972</c:v>
                </c:pt>
                <c:pt idx="254">
                  <c:v>0.90102321663953955</c:v>
                </c:pt>
                <c:pt idx="255">
                  <c:v>0.9010208828109636</c:v>
                </c:pt>
                <c:pt idx="256">
                  <c:v>0.90101878272876668</c:v>
                </c:pt>
                <c:pt idx="257">
                  <c:v>0.90101689312723809</c:v>
                </c:pt>
                <c:pt idx="258">
                  <c:v>0.90101519303083932</c:v>
                </c:pt>
                <c:pt idx="259">
                  <c:v>0.90101366353339485</c:v>
                </c:pt>
                <c:pt idx="260">
                  <c:v>0.90101239677887968</c:v>
                </c:pt>
                <c:pt idx="261">
                  <c:v>0.90101114808553529</c:v>
                </c:pt>
                <c:pt idx="262">
                  <c:v>0.90101002487478521</c:v>
                </c:pt>
                <c:pt idx="263">
                  <c:v>0.90100901458409544</c:v>
                </c:pt>
                <c:pt idx="264">
                  <c:v>0.90100817799896527</c:v>
                </c:pt>
                <c:pt idx="265">
                  <c:v>0.90100735348174243</c:v>
                </c:pt>
                <c:pt idx="266">
                  <c:v>0.90100661194316933</c:v>
                </c:pt>
                <c:pt idx="267">
                  <c:v>0.90100599796633374</c:v>
                </c:pt>
                <c:pt idx="268">
                  <c:v>0.90100539290513038</c:v>
                </c:pt>
                <c:pt idx="269">
                  <c:v>0.90100484878833054</c:v>
                </c:pt>
                <c:pt idx="270">
                  <c:v>0.90100439831046097</c:v>
                </c:pt>
                <c:pt idx="271">
                  <c:v>0.90100395440923375</c:v>
                </c:pt>
                <c:pt idx="272">
                  <c:v>0.90100358691792859</c:v>
                </c:pt>
                <c:pt idx="273">
                  <c:v>0.90100322480782291</c:v>
                </c:pt>
                <c:pt idx="274">
                  <c:v>0.90100292504132073</c:v>
                </c:pt>
                <c:pt idx="275">
                  <c:v>0.90100262967600564</c:v>
                </c:pt>
                <c:pt idx="276">
                  <c:v>0.90100238517219366</c:v>
                </c:pt>
                <c:pt idx="277">
                  <c:v>0.90100216337811978</c:v>
                </c:pt>
                <c:pt idx="278">
                  <c:v>0.90100196218751505</c:v>
                </c:pt>
                <c:pt idx="279">
                  <c:v>0.90100177968905204</c:v>
                </c:pt>
                <c:pt idx="280">
                  <c:v>0.90100159988451267</c:v>
                </c:pt>
                <c:pt idx="281">
                  <c:v>0.90100145105351037</c:v>
                </c:pt>
                <c:pt idx="282">
                  <c:v>0.90100131605552325</c:v>
                </c:pt>
                <c:pt idx="283">
                  <c:v>0.90100119360632402</c:v>
                </c:pt>
                <c:pt idx="284">
                  <c:v>0.90100108254072164</c:v>
                </c:pt>
                <c:pt idx="285">
                  <c:v>0.90100098180155275</c:v>
                </c:pt>
                <c:pt idx="286">
                  <c:v>0.90100089837262765</c:v>
                </c:pt>
                <c:pt idx="287">
                  <c:v>0.90100081475921423</c:v>
                </c:pt>
                <c:pt idx="288">
                  <c:v>0.90100073892213373</c:v>
                </c:pt>
                <c:pt idx="289">
                  <c:v>0.90100067611807</c:v>
                </c:pt>
                <c:pt idx="290">
                  <c:v>0.90100061317682567</c:v>
                </c:pt>
                <c:pt idx="291">
                  <c:v>0.90100056105326287</c:v>
                </c:pt>
                <c:pt idx="292">
                  <c:v>0.9010005088167069</c:v>
                </c:pt>
                <c:pt idx="293">
                  <c:v>0.90100046555871627</c:v>
                </c:pt>
                <c:pt idx="294">
                  <c:v>0.90100042597600527</c:v>
                </c:pt>
                <c:pt idx="295">
                  <c:v>0.90100038975656171</c:v>
                </c:pt>
                <c:pt idx="296">
                  <c:v>0.90100035345967711</c:v>
                </c:pt>
                <c:pt idx="297">
                  <c:v>0.90100032628949545</c:v>
                </c:pt>
                <c:pt idx="298">
                  <c:v>0.90100029854138219</c:v>
                </c:pt>
                <c:pt idx="299">
                  <c:v>0.90100027315162445</c:v>
                </c:pt>
                <c:pt idx="300">
                  <c:v>0.90100025215133128</c:v>
                </c:pt>
                <c:pt idx="301">
                  <c:v>0.90100023070470336</c:v>
                </c:pt>
                <c:pt idx="302">
                  <c:v>0.9010002129660275</c:v>
                </c:pt>
                <c:pt idx="303">
                  <c:v>0.90100019659051045</c:v>
                </c:pt>
                <c:pt idx="304">
                  <c:v>0.9010001798672066</c:v>
                </c:pt>
                <c:pt idx="305">
                  <c:v>0.90100016603543676</c:v>
                </c:pt>
                <c:pt idx="306">
                  <c:v>0.90100015326677041</c:v>
                </c:pt>
                <c:pt idx="307">
                  <c:v>0.90100014147954888</c:v>
                </c:pt>
                <c:pt idx="308">
                  <c:v>0.90100013176486815</c:v>
                </c:pt>
                <c:pt idx="309">
                  <c:v>0.9010001216304786</c:v>
                </c:pt>
                <c:pt idx="310">
                  <c:v>0.90100011227516696</c:v>
                </c:pt>
                <c:pt idx="311">
                  <c:v>0.90100010456488144</c:v>
                </c:pt>
                <c:pt idx="312">
                  <c:v>0.9010000973838288</c:v>
                </c:pt>
                <c:pt idx="313">
                  <c:v>0.90100009069570342</c:v>
                </c:pt>
                <c:pt idx="314">
                  <c:v>0.90100008446668844</c:v>
                </c:pt>
                <c:pt idx="315">
                  <c:v>0.90100007866528564</c:v>
                </c:pt>
                <c:pt idx="316">
                  <c:v>0.90100007326215614</c:v>
                </c:pt>
                <c:pt idx="317">
                  <c:v>0.90100006822997292</c:v>
                </c:pt>
                <c:pt idx="318">
                  <c:v>0.90100006411105127</c:v>
                </c:pt>
                <c:pt idx="319">
                  <c:v>0.90100005970716279</c:v>
                </c:pt>
                <c:pt idx="320">
                  <c:v>0.90100005610252842</c:v>
                </c:pt>
                <c:pt idx="321">
                  <c:v>0.90100005271541816</c:v>
                </c:pt>
                <c:pt idx="322">
                  <c:v>0.90100004953271218</c:v>
                </c:pt>
                <c:pt idx="323">
                  <c:v>0.90100004612984363</c:v>
                </c:pt>
                <c:pt idx="324">
                  <c:v>0.90100004334458195</c:v>
                </c:pt>
                <c:pt idx="325">
                  <c:v>0.90100004072742135</c:v>
                </c:pt>
                <c:pt idx="326">
                  <c:v>0.90100003861023226</c:v>
                </c:pt>
                <c:pt idx="327">
                  <c:v>0.90100003627882042</c:v>
                </c:pt>
                <c:pt idx="328">
                  <c:v>0.90100003408813067</c:v>
                </c:pt>
                <c:pt idx="329">
                  <c:v>0.90100003231595038</c:v>
                </c:pt>
                <c:pt idx="330">
                  <c:v>0.90100003063586653</c:v>
                </c:pt>
                <c:pt idx="331">
                  <c:v>0.90100002878579988</c:v>
                </c:pt>
                <c:pt idx="332">
                  <c:v>0.90100002728917727</c:v>
                </c:pt>
                <c:pt idx="333">
                  <c:v>0.90100002587033712</c:v>
                </c:pt>
                <c:pt idx="334">
                  <c:v>0.90100002452523864</c:v>
                </c:pt>
                <c:pt idx="335">
                  <c:v>0.90100002325005113</c:v>
                </c:pt>
                <c:pt idx="336">
                  <c:v>0.9010000220411426</c:v>
                </c:pt>
                <c:pt idx="337">
                  <c:v>0.90100002108185884</c:v>
                </c:pt>
                <c:pt idx="338">
                  <c:v>0.90100001998564749</c:v>
                </c:pt>
                <c:pt idx="339">
                  <c:v>0.90100001911579242</c:v>
                </c:pt>
                <c:pt idx="340">
                  <c:v>0.9010000181217771</c:v>
                </c:pt>
                <c:pt idx="341">
                  <c:v>0.90100001733301727</c:v>
                </c:pt>
                <c:pt idx="342">
                  <c:v>0.90100001657857665</c:v>
                </c:pt>
                <c:pt idx="343">
                  <c:v>0.90100001585696265</c:v>
                </c:pt>
                <c:pt idx="344">
                  <c:v>0.90100001516674755</c:v>
                </c:pt>
                <c:pt idx="345">
                  <c:v>0.90100001450656575</c:v>
                </c:pt>
                <c:pt idx="346">
                  <c:v>0.90100001387511086</c:v>
                </c:pt>
                <c:pt idx="347">
                  <c:v>0.90100001327113344</c:v>
                </c:pt>
                <c:pt idx="348">
                  <c:v>0.90100001280693043</c:v>
                </c:pt>
                <c:pt idx="349">
                  <c:v>0.9010000122494356</c:v>
                </c:pt>
                <c:pt idx="350">
                  <c:v>0.90100001182095857</c:v>
                </c:pt>
                <c:pt idx="351">
                  <c:v>0.90100001130637042</c:v>
                </c:pt>
                <c:pt idx="352">
                  <c:v>0.9010000109108709</c:v>
                </c:pt>
                <c:pt idx="353">
                  <c:v>0.90100001052920164</c:v>
                </c:pt>
                <c:pt idx="354">
                  <c:v>0.90100001016087927</c:v>
                </c:pt>
                <c:pt idx="355">
                  <c:v>0.90100000980543726</c:v>
                </c:pt>
                <c:pt idx="356">
                  <c:v>0.90100000946242531</c:v>
                </c:pt>
                <c:pt idx="357">
                  <c:v>0.90100000913140887</c:v>
                </c:pt>
                <c:pt idx="358">
                  <c:v>0.90100000881196873</c:v>
                </c:pt>
                <c:pt idx="359">
                  <c:v>0.90100000850369999</c:v>
                </c:pt>
                <c:pt idx="360">
                  <c:v>0.90100000827959437</c:v>
                </c:pt>
                <c:pt idx="361">
                  <c:v>0.90100000798994428</c:v>
                </c:pt>
                <c:pt idx="362">
                  <c:v>0.90100000777937417</c:v>
                </c:pt>
                <c:pt idx="363">
                  <c:v>0.90100000757435195</c:v>
                </c:pt>
                <c:pt idx="364">
                  <c:v>0.9010000073747314</c:v>
                </c:pt>
                <c:pt idx="365">
                  <c:v>0.90100000711672801</c:v>
                </c:pt>
                <c:pt idx="366">
                  <c:v>0.90100000692916471</c:v>
                </c:pt>
                <c:pt idx="367">
                  <c:v>0.90100000674654335</c:v>
                </c:pt>
                <c:pt idx="368">
                  <c:v>0.90100000656873369</c:v>
                </c:pt>
                <c:pt idx="369">
                  <c:v>0.90100000639560907</c:v>
                </c:pt>
                <c:pt idx="370">
                  <c:v>0.90100000628273424</c:v>
                </c:pt>
                <c:pt idx="371">
                  <c:v>0.90100000611714526</c:v>
                </c:pt>
                <c:pt idx="372">
                  <c:v>0.90100000595591945</c:v>
                </c:pt>
                <c:pt idx="373">
                  <c:v>0.90100000585080253</c:v>
                </c:pt>
                <c:pt idx="374">
                  <c:v>0.90100000569659477</c:v>
                </c:pt>
                <c:pt idx="375">
                  <c:v>0.90100000559605364</c:v>
                </c:pt>
                <c:pt idx="376">
                  <c:v>0.90100000544855829</c:v>
                </c:pt>
                <c:pt idx="377">
                  <c:v>0.90100000535239366</c:v>
                </c:pt>
                <c:pt idx="378">
                  <c:v>0.90100000521131884</c:v>
                </c:pt>
                <c:pt idx="379">
                  <c:v>0.90100000511934042</c:v>
                </c:pt>
                <c:pt idx="380">
                  <c:v>0.90100000502898481</c:v>
                </c:pt>
                <c:pt idx="381">
                  <c:v>0.90100000494022359</c:v>
                </c:pt>
                <c:pt idx="382">
                  <c:v>0.90100000485302856</c:v>
                </c:pt>
                <c:pt idx="383">
                  <c:v>0.90100000476737219</c:v>
                </c:pt>
                <c:pt idx="384">
                  <c:v>0.90100000468322738</c:v>
                </c:pt>
                <c:pt idx="385">
                  <c:v>0.90100000464171337</c:v>
                </c:pt>
                <c:pt idx="386">
                  <c:v>0.90100000455978579</c:v>
                </c:pt>
                <c:pt idx="387">
                  <c:v>0.90100000447930384</c:v>
                </c:pt>
                <c:pt idx="388">
                  <c:v>0.90100000443959716</c:v>
                </c:pt>
                <c:pt idx="389">
                  <c:v>0.90100000436123606</c:v>
                </c:pt>
                <c:pt idx="390">
                  <c:v>0.90100000432257565</c:v>
                </c:pt>
                <c:pt idx="391">
                  <c:v>0.90100000424627957</c:v>
                </c:pt>
                <c:pt idx="392">
                  <c:v>0.90100000420863802</c:v>
                </c:pt>
                <c:pt idx="393">
                  <c:v>0.90100000417132986</c:v>
                </c:pt>
                <c:pt idx="394">
                  <c:v>0.90100000413435255</c:v>
                </c:pt>
                <c:pt idx="395">
                  <c:v>0.90100000409770276</c:v>
                </c:pt>
                <c:pt idx="396">
                  <c:v>0.90100000406137792</c:v>
                </c:pt>
                <c:pt idx="397">
                  <c:v>0.90100000398969116</c:v>
                </c:pt>
                <c:pt idx="398">
                  <c:v>0.90100000395432345</c:v>
                </c:pt>
                <c:pt idx="399">
                  <c:v>0.90100000391926927</c:v>
                </c:pt>
                <c:pt idx="400">
                  <c:v>0.90100000391926927</c:v>
                </c:pt>
                <c:pt idx="401">
                  <c:v>0.90100000388452584</c:v>
                </c:pt>
                <c:pt idx="402">
                  <c:v>0.90100000385009027</c:v>
                </c:pt>
                <c:pt idx="403">
                  <c:v>0.9010000038159599</c:v>
                </c:pt>
                <c:pt idx="404">
                  <c:v>0.90100000378213196</c:v>
                </c:pt>
                <c:pt idx="405">
                  <c:v>0.90100000374860389</c:v>
                </c:pt>
                <c:pt idx="406">
                  <c:v>0.90100000374860389</c:v>
                </c:pt>
                <c:pt idx="407">
                  <c:v>0.90100000371537292</c:v>
                </c:pt>
                <c:pt idx="408">
                  <c:v>0.9010000036824366</c:v>
                </c:pt>
                <c:pt idx="409">
                  <c:v>0.90100000364979216</c:v>
                </c:pt>
                <c:pt idx="410">
                  <c:v>0.90100000364979216</c:v>
                </c:pt>
                <c:pt idx="411">
                  <c:v>0.90100000361743693</c:v>
                </c:pt>
                <c:pt idx="412">
                  <c:v>0.90100000358536847</c:v>
                </c:pt>
                <c:pt idx="413">
                  <c:v>0.90100000358536847</c:v>
                </c:pt>
                <c:pt idx="414">
                  <c:v>0.90100000355358434</c:v>
                </c:pt>
                <c:pt idx="415">
                  <c:v>0.90100000352208187</c:v>
                </c:pt>
                <c:pt idx="416">
                  <c:v>0.90100000352208187</c:v>
                </c:pt>
                <c:pt idx="417">
                  <c:v>0.90100000349085851</c:v>
                </c:pt>
                <c:pt idx="418">
                  <c:v>0.90100000349085851</c:v>
                </c:pt>
                <c:pt idx="419">
                  <c:v>0.90100000349085851</c:v>
                </c:pt>
                <c:pt idx="420">
                  <c:v>0.90100000345991205</c:v>
                </c:pt>
                <c:pt idx="421">
                  <c:v>0.90100000345991205</c:v>
                </c:pt>
                <c:pt idx="422">
                  <c:v>0.90100000342923969</c:v>
                </c:pt>
                <c:pt idx="423">
                  <c:v>0.90100000342923969</c:v>
                </c:pt>
                <c:pt idx="424">
                  <c:v>0.90100000342923969</c:v>
                </c:pt>
                <c:pt idx="425">
                  <c:v>0.90100000339883923</c:v>
                </c:pt>
                <c:pt idx="426">
                  <c:v>0.90100000339883923</c:v>
                </c:pt>
                <c:pt idx="427">
                  <c:v>0.90100000336870822</c:v>
                </c:pt>
                <c:pt idx="428">
                  <c:v>0.90100000336870822</c:v>
                </c:pt>
                <c:pt idx="429">
                  <c:v>0.90100000336870822</c:v>
                </c:pt>
                <c:pt idx="430">
                  <c:v>0.90100000333884434</c:v>
                </c:pt>
                <c:pt idx="431">
                  <c:v>0.90100000333884434</c:v>
                </c:pt>
                <c:pt idx="432">
                  <c:v>0.90100000333884434</c:v>
                </c:pt>
                <c:pt idx="433">
                  <c:v>0.90100000330924512</c:v>
                </c:pt>
                <c:pt idx="434">
                  <c:v>0.90100000330924512</c:v>
                </c:pt>
                <c:pt idx="435">
                  <c:v>0.90100000330924512</c:v>
                </c:pt>
                <c:pt idx="436">
                  <c:v>0.90100000327990815</c:v>
                </c:pt>
                <c:pt idx="437">
                  <c:v>0.90100000327990815</c:v>
                </c:pt>
                <c:pt idx="438">
                  <c:v>0.90100000327990815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'Maha R80N ret(2)b'!$AA$1</c:f>
              <c:strCache>
                <c:ptCount val="1"/>
                <c:pt idx="0">
                  <c:v>Drte sat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'Maha R80N ret(2)b'!$Y$2:$Y$21</c:f>
              <c:numCache>
                <c:formatCode>General</c:formatCode>
                <c:ptCount val="20"/>
                <c:pt idx="0">
                  <c:v>0.52002113919223469</c:v>
                </c:pt>
                <c:pt idx="1">
                  <c:v>0.51502113919223469</c:v>
                </c:pt>
                <c:pt idx="2">
                  <c:v>0.51002113919223468</c:v>
                </c:pt>
                <c:pt idx="3">
                  <c:v>0.50502113919223468</c:v>
                </c:pt>
                <c:pt idx="4">
                  <c:v>0.50002113919223468</c:v>
                </c:pt>
                <c:pt idx="5">
                  <c:v>0.49502113919223467</c:v>
                </c:pt>
                <c:pt idx="6">
                  <c:v>0.49002113919223467</c:v>
                </c:pt>
                <c:pt idx="7">
                  <c:v>0.48502113919223466</c:v>
                </c:pt>
                <c:pt idx="8">
                  <c:v>0.48002113919223466</c:v>
                </c:pt>
                <c:pt idx="9">
                  <c:v>0.47502113919223465</c:v>
                </c:pt>
                <c:pt idx="10">
                  <c:v>0.47002113919223465</c:v>
                </c:pt>
                <c:pt idx="11">
                  <c:v>0.46502113919223464</c:v>
                </c:pt>
                <c:pt idx="12">
                  <c:v>0.46002113919223475</c:v>
                </c:pt>
                <c:pt idx="13">
                  <c:v>0.45502113919223464</c:v>
                </c:pt>
                <c:pt idx="14">
                  <c:v>0.45002113919223474</c:v>
                </c:pt>
                <c:pt idx="15">
                  <c:v>0.44502113919223474</c:v>
                </c:pt>
                <c:pt idx="16">
                  <c:v>0.44002113919223473</c:v>
                </c:pt>
                <c:pt idx="17">
                  <c:v>0.43502113919223473</c:v>
                </c:pt>
                <c:pt idx="18">
                  <c:v>0.43002113919223472</c:v>
                </c:pt>
                <c:pt idx="19">
                  <c:v>0.42502113919223472</c:v>
                </c:pt>
              </c:numCache>
            </c:numRef>
          </c:xVal>
          <c:yVal>
            <c:numRef>
              <c:f>'Maha R80N ret(2)b'!$AA$2:$AA$21</c:f>
              <c:numCache>
                <c:formatCode>General</c:formatCode>
                <c:ptCount val="20"/>
                <c:pt idx="0">
                  <c:v>0.99621161538271086</c:v>
                </c:pt>
                <c:pt idx="1">
                  <c:v>0.99121161538271085</c:v>
                </c:pt>
                <c:pt idx="2">
                  <c:v>0.98621161538271085</c:v>
                </c:pt>
                <c:pt idx="3">
                  <c:v>0.98121161538271084</c:v>
                </c:pt>
                <c:pt idx="4">
                  <c:v>0.97621161538271084</c:v>
                </c:pt>
                <c:pt idx="5">
                  <c:v>0.97121161538271084</c:v>
                </c:pt>
                <c:pt idx="6">
                  <c:v>0.96621161538271083</c:v>
                </c:pt>
                <c:pt idx="7">
                  <c:v>0.96121161538271083</c:v>
                </c:pt>
                <c:pt idx="8">
                  <c:v>0.95621161538271082</c:v>
                </c:pt>
                <c:pt idx="9">
                  <c:v>0.95121161538271082</c:v>
                </c:pt>
                <c:pt idx="10">
                  <c:v>0.94621161538271081</c:v>
                </c:pt>
                <c:pt idx="11">
                  <c:v>0.94121161538271081</c:v>
                </c:pt>
                <c:pt idx="12">
                  <c:v>0.93621161538271092</c:v>
                </c:pt>
                <c:pt idx="13">
                  <c:v>0.9312116153827108</c:v>
                </c:pt>
                <c:pt idx="14">
                  <c:v>0.92621161538271091</c:v>
                </c:pt>
                <c:pt idx="15">
                  <c:v>0.9212116153827109</c:v>
                </c:pt>
                <c:pt idx="16">
                  <c:v>0.9162116153827109</c:v>
                </c:pt>
                <c:pt idx="17">
                  <c:v>0.91121161538271089</c:v>
                </c:pt>
                <c:pt idx="18">
                  <c:v>0.90621161538271089</c:v>
                </c:pt>
                <c:pt idx="19">
                  <c:v>0.90121161538271088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'Maha R80N ret(2)b'!$Q$1</c:f>
              <c:strCache>
                <c:ptCount val="1"/>
                <c:pt idx="0">
                  <c:v>Crmi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'Maha R80N ret(2)b'!$B$2:$B$700</c:f>
              <c:numCache>
                <c:formatCode>0.000</c:formatCode>
                <c:ptCount val="699"/>
                <c:pt idx="0">
                  <c:v>0.48919720398220667</c:v>
                </c:pt>
                <c:pt idx="1">
                  <c:v>0.48771446727388229</c:v>
                </c:pt>
                <c:pt idx="2">
                  <c:v>0.48612582080067773</c:v>
                </c:pt>
                <c:pt idx="3">
                  <c:v>0.48453717432747251</c:v>
                </c:pt>
                <c:pt idx="4">
                  <c:v>0.48294852785426795</c:v>
                </c:pt>
                <c:pt idx="5">
                  <c:v>0.48146579114594357</c:v>
                </c:pt>
                <c:pt idx="6">
                  <c:v>0.47966532514297794</c:v>
                </c:pt>
                <c:pt idx="7">
                  <c:v>0.47807667866977333</c:v>
                </c:pt>
                <c:pt idx="8">
                  <c:v>0.47638212243168793</c:v>
                </c:pt>
                <c:pt idx="9">
                  <c:v>0.47468756619360253</c:v>
                </c:pt>
                <c:pt idx="10">
                  <c:v>0.47299300995551768</c:v>
                </c:pt>
                <c:pt idx="11">
                  <c:v>0.47129845371743229</c:v>
                </c:pt>
                <c:pt idx="12">
                  <c:v>0.46970980724422767</c:v>
                </c:pt>
                <c:pt idx="13">
                  <c:v>0.46801525100614227</c:v>
                </c:pt>
                <c:pt idx="14">
                  <c:v>0.46632069476805749</c:v>
                </c:pt>
                <c:pt idx="15">
                  <c:v>0.46473204829485226</c:v>
                </c:pt>
                <c:pt idx="16">
                  <c:v>0.46303749205676747</c:v>
                </c:pt>
                <c:pt idx="17">
                  <c:v>0.46144884558356225</c:v>
                </c:pt>
                <c:pt idx="18">
                  <c:v>0.45975428934547746</c:v>
                </c:pt>
                <c:pt idx="19">
                  <c:v>0.45816564287227285</c:v>
                </c:pt>
                <c:pt idx="20">
                  <c:v>0.45647108663418745</c:v>
                </c:pt>
                <c:pt idx="21">
                  <c:v>0.45488244016098284</c:v>
                </c:pt>
                <c:pt idx="22">
                  <c:v>0.45318788392289744</c:v>
                </c:pt>
                <c:pt idx="23">
                  <c:v>0.45159923744969288</c:v>
                </c:pt>
                <c:pt idx="24">
                  <c:v>0.45001059097648766</c:v>
                </c:pt>
                <c:pt idx="25">
                  <c:v>0.44831603473840287</c:v>
                </c:pt>
                <c:pt idx="26">
                  <c:v>0.44672738826519764</c:v>
                </c:pt>
                <c:pt idx="27">
                  <c:v>0.44513874179199309</c:v>
                </c:pt>
                <c:pt idx="28">
                  <c:v>0.44355009531878786</c:v>
                </c:pt>
                <c:pt idx="29">
                  <c:v>0.4419614488455833</c:v>
                </c:pt>
                <c:pt idx="30">
                  <c:v>0.44037280237237869</c:v>
                </c:pt>
                <c:pt idx="31">
                  <c:v>0.43878415589917352</c:v>
                </c:pt>
                <c:pt idx="32">
                  <c:v>0.43719550942596891</c:v>
                </c:pt>
                <c:pt idx="33">
                  <c:v>0.43560686295276374</c:v>
                </c:pt>
                <c:pt idx="34">
                  <c:v>0.43401821647955913</c:v>
                </c:pt>
                <c:pt idx="35">
                  <c:v>0.43242957000635457</c:v>
                </c:pt>
                <c:pt idx="36">
                  <c:v>0.43084092353314934</c:v>
                </c:pt>
                <c:pt idx="37">
                  <c:v>0.42925227705994479</c:v>
                </c:pt>
                <c:pt idx="38">
                  <c:v>0.42766363058673956</c:v>
                </c:pt>
                <c:pt idx="39">
                  <c:v>0.42618089387841523</c:v>
                </c:pt>
                <c:pt idx="40">
                  <c:v>0.42459224740521062</c:v>
                </c:pt>
                <c:pt idx="41">
                  <c:v>0.42300360093200545</c:v>
                </c:pt>
                <c:pt idx="42">
                  <c:v>0.42152086422368107</c:v>
                </c:pt>
                <c:pt idx="43">
                  <c:v>0.41993221775047651</c:v>
                </c:pt>
                <c:pt idx="44">
                  <c:v>0.41834357127727129</c:v>
                </c:pt>
                <c:pt idx="45">
                  <c:v>0.41675492480406673</c:v>
                </c:pt>
                <c:pt idx="46">
                  <c:v>0.41516627833086212</c:v>
                </c:pt>
                <c:pt idx="47">
                  <c:v>0.41368354162253718</c:v>
                </c:pt>
                <c:pt idx="48">
                  <c:v>0.41209489514933256</c:v>
                </c:pt>
                <c:pt idx="49">
                  <c:v>0.410506248676128</c:v>
                </c:pt>
                <c:pt idx="50">
                  <c:v>0.40891760220292278</c:v>
                </c:pt>
                <c:pt idx="51">
                  <c:v>0.40743486549459845</c:v>
                </c:pt>
                <c:pt idx="52">
                  <c:v>0.40584621902139323</c:v>
                </c:pt>
                <c:pt idx="53">
                  <c:v>0.40425757254818867</c:v>
                </c:pt>
                <c:pt idx="54">
                  <c:v>0.40277483583986429</c:v>
                </c:pt>
                <c:pt idx="55">
                  <c:v>0.40118618936665912</c:v>
                </c:pt>
                <c:pt idx="56">
                  <c:v>0.3995975428934545</c:v>
                </c:pt>
                <c:pt idx="57">
                  <c:v>0.39811480618513012</c:v>
                </c:pt>
                <c:pt idx="58">
                  <c:v>0.39652615971192495</c:v>
                </c:pt>
                <c:pt idx="59">
                  <c:v>0.39504342300360057</c:v>
                </c:pt>
                <c:pt idx="60">
                  <c:v>0.39345477653039601</c:v>
                </c:pt>
                <c:pt idx="61">
                  <c:v>0.39197203982207163</c:v>
                </c:pt>
                <c:pt idx="62">
                  <c:v>0.39048930311374669</c:v>
                </c:pt>
                <c:pt idx="63">
                  <c:v>0.38890065664054208</c:v>
                </c:pt>
                <c:pt idx="64">
                  <c:v>0.38741791993221775</c:v>
                </c:pt>
                <c:pt idx="65">
                  <c:v>0.38582927345901252</c:v>
                </c:pt>
                <c:pt idx="66">
                  <c:v>0.38434653675068819</c:v>
                </c:pt>
                <c:pt idx="67">
                  <c:v>0.38286380004236381</c:v>
                </c:pt>
                <c:pt idx="68">
                  <c:v>0.38127515356915864</c:v>
                </c:pt>
                <c:pt idx="69">
                  <c:v>0.37979241686083426</c:v>
                </c:pt>
                <c:pt idx="70">
                  <c:v>0.37830968015250988</c:v>
                </c:pt>
                <c:pt idx="71">
                  <c:v>0.37672103367930471</c:v>
                </c:pt>
                <c:pt idx="72">
                  <c:v>0.37523829697098032</c:v>
                </c:pt>
                <c:pt idx="73">
                  <c:v>0.37375556026265599</c:v>
                </c:pt>
                <c:pt idx="74">
                  <c:v>0.37216691378945138</c:v>
                </c:pt>
                <c:pt idx="75">
                  <c:v>0.37068417708112644</c:v>
                </c:pt>
                <c:pt idx="76">
                  <c:v>0.36920144037280206</c:v>
                </c:pt>
                <c:pt idx="77">
                  <c:v>0.36771870366447768</c:v>
                </c:pt>
                <c:pt idx="78">
                  <c:v>0.36623596695615335</c:v>
                </c:pt>
                <c:pt idx="79">
                  <c:v>0.36475323024782835</c:v>
                </c:pt>
                <c:pt idx="80">
                  <c:v>0.36316458377462379</c:v>
                </c:pt>
                <c:pt idx="81">
                  <c:v>0.36178775683117964</c:v>
                </c:pt>
                <c:pt idx="82">
                  <c:v>0.36019911035797503</c:v>
                </c:pt>
                <c:pt idx="83">
                  <c:v>0.35871637364965009</c:v>
                </c:pt>
                <c:pt idx="84">
                  <c:v>0.35723363694132571</c:v>
                </c:pt>
                <c:pt idx="85">
                  <c:v>0.35575090023300138</c:v>
                </c:pt>
                <c:pt idx="86">
                  <c:v>0.35437407328955722</c:v>
                </c:pt>
                <c:pt idx="87">
                  <c:v>0.35278542681635205</c:v>
                </c:pt>
                <c:pt idx="88">
                  <c:v>0.35130269010802767</c:v>
                </c:pt>
                <c:pt idx="89">
                  <c:v>0.34981995339970329</c:v>
                </c:pt>
                <c:pt idx="90">
                  <c:v>0.34844312645625919</c:v>
                </c:pt>
                <c:pt idx="91">
                  <c:v>0.34696038974793481</c:v>
                </c:pt>
                <c:pt idx="92">
                  <c:v>0.34547765303960987</c:v>
                </c:pt>
                <c:pt idx="93">
                  <c:v>0.34399491633128548</c:v>
                </c:pt>
                <c:pt idx="94">
                  <c:v>0.3425121796229611</c:v>
                </c:pt>
                <c:pt idx="95">
                  <c:v>0.34102944291463677</c:v>
                </c:pt>
                <c:pt idx="96">
                  <c:v>0.33954670620631178</c:v>
                </c:pt>
                <c:pt idx="97">
                  <c:v>0.33806396949798745</c:v>
                </c:pt>
                <c:pt idx="98">
                  <c:v>0.33668714255454329</c:v>
                </c:pt>
                <c:pt idx="99">
                  <c:v>0.33520440584621891</c:v>
                </c:pt>
                <c:pt idx="100">
                  <c:v>0.33382757890277481</c:v>
                </c:pt>
                <c:pt idx="101">
                  <c:v>0.33234484219444982</c:v>
                </c:pt>
                <c:pt idx="102">
                  <c:v>0.33086210548612544</c:v>
                </c:pt>
                <c:pt idx="103">
                  <c:v>0.32948527854268134</c:v>
                </c:pt>
                <c:pt idx="104">
                  <c:v>0.32800254183435695</c:v>
                </c:pt>
                <c:pt idx="105">
                  <c:v>0.32651980512603257</c:v>
                </c:pt>
                <c:pt idx="106">
                  <c:v>0.32514297818258847</c:v>
                </c:pt>
                <c:pt idx="107">
                  <c:v>0.32366024147426348</c:v>
                </c:pt>
                <c:pt idx="108">
                  <c:v>0.32228341453081938</c:v>
                </c:pt>
                <c:pt idx="109">
                  <c:v>0.320800677822495</c:v>
                </c:pt>
                <c:pt idx="110">
                  <c:v>0.31931794111417061</c:v>
                </c:pt>
                <c:pt idx="111">
                  <c:v>0.31794111417072651</c:v>
                </c:pt>
                <c:pt idx="112">
                  <c:v>0.31656428722728236</c:v>
                </c:pt>
                <c:pt idx="113">
                  <c:v>0.31508155051895737</c:v>
                </c:pt>
                <c:pt idx="114">
                  <c:v>0.31370472357551327</c:v>
                </c:pt>
                <c:pt idx="115">
                  <c:v>0.31222198686718888</c:v>
                </c:pt>
                <c:pt idx="116">
                  <c:v>0.31084515992374473</c:v>
                </c:pt>
                <c:pt idx="117">
                  <c:v>0.30946833298030063</c:v>
                </c:pt>
                <c:pt idx="118">
                  <c:v>0.30798559627197625</c:v>
                </c:pt>
                <c:pt idx="119">
                  <c:v>0.30650285956365131</c:v>
                </c:pt>
                <c:pt idx="120">
                  <c:v>0.30512603262020715</c:v>
                </c:pt>
                <c:pt idx="121">
                  <c:v>0.303749205676763</c:v>
                </c:pt>
                <c:pt idx="122">
                  <c:v>0.3023723787333189</c:v>
                </c:pt>
                <c:pt idx="123">
                  <c:v>0.30099555178987475</c:v>
                </c:pt>
                <c:pt idx="124">
                  <c:v>0.29951281508155037</c:v>
                </c:pt>
                <c:pt idx="125">
                  <c:v>0.29824189790298644</c:v>
                </c:pt>
                <c:pt idx="126">
                  <c:v>0.29686507095954234</c:v>
                </c:pt>
                <c:pt idx="127">
                  <c:v>0.29548824401609819</c:v>
                </c:pt>
                <c:pt idx="128">
                  <c:v>0.29400550730777381</c:v>
                </c:pt>
                <c:pt idx="129">
                  <c:v>0.2926286803643291</c:v>
                </c:pt>
                <c:pt idx="130">
                  <c:v>0.29135776318576578</c:v>
                </c:pt>
                <c:pt idx="131">
                  <c:v>0.28998093624232102</c:v>
                </c:pt>
                <c:pt idx="132">
                  <c:v>0.28860410929887692</c:v>
                </c:pt>
                <c:pt idx="133">
                  <c:v>0.28722728235543277</c:v>
                </c:pt>
                <c:pt idx="134">
                  <c:v>0.28585045541198861</c:v>
                </c:pt>
                <c:pt idx="135">
                  <c:v>0.28447362846854451</c:v>
                </c:pt>
                <c:pt idx="136">
                  <c:v>0.28320271128998059</c:v>
                </c:pt>
                <c:pt idx="137">
                  <c:v>0.28182588434653644</c:v>
                </c:pt>
                <c:pt idx="138">
                  <c:v>0.28044905740309228</c:v>
                </c:pt>
                <c:pt idx="139">
                  <c:v>0.27907223045964819</c:v>
                </c:pt>
                <c:pt idx="140">
                  <c:v>0.27769540351620403</c:v>
                </c:pt>
                <c:pt idx="141">
                  <c:v>0.27631857657275988</c:v>
                </c:pt>
                <c:pt idx="142">
                  <c:v>0.27494174962931578</c:v>
                </c:pt>
                <c:pt idx="143">
                  <c:v>0.27356492268587163</c:v>
                </c:pt>
                <c:pt idx="144">
                  <c:v>0.27218809574242747</c:v>
                </c:pt>
                <c:pt idx="145">
                  <c:v>0.27081126879898276</c:v>
                </c:pt>
                <c:pt idx="146">
                  <c:v>0.26943444185553861</c:v>
                </c:pt>
                <c:pt idx="147">
                  <c:v>0.26816352467697468</c:v>
                </c:pt>
                <c:pt idx="148">
                  <c:v>0.26678669773353053</c:v>
                </c:pt>
                <c:pt idx="149">
                  <c:v>0.26540987079008643</c:v>
                </c:pt>
                <c:pt idx="150">
                  <c:v>0.26403304384664228</c:v>
                </c:pt>
                <c:pt idx="151">
                  <c:v>0.26265621690319813</c:v>
                </c:pt>
                <c:pt idx="152">
                  <c:v>0.26127938995975403</c:v>
                </c:pt>
                <c:pt idx="153">
                  <c:v>0.2600084727811901</c:v>
                </c:pt>
                <c:pt idx="154">
                  <c:v>0.25863164583774595</c:v>
                </c:pt>
                <c:pt idx="155">
                  <c:v>0.2572548188943018</c:v>
                </c:pt>
                <c:pt idx="156">
                  <c:v>0.2558779919508577</c:v>
                </c:pt>
                <c:pt idx="157">
                  <c:v>0.25450116500741354</c:v>
                </c:pt>
                <c:pt idx="158">
                  <c:v>0.25312433806396939</c:v>
                </c:pt>
                <c:pt idx="159">
                  <c:v>0.25174751112052529</c:v>
                </c:pt>
                <c:pt idx="160">
                  <c:v>0.25037068417708114</c:v>
                </c:pt>
                <c:pt idx="161">
                  <c:v>0.24909976699851721</c:v>
                </c:pt>
                <c:pt idx="162">
                  <c:v>0.24772294005507309</c:v>
                </c:pt>
                <c:pt idx="163">
                  <c:v>0.24634611311162893</c:v>
                </c:pt>
                <c:pt idx="164">
                  <c:v>0.2449692861681842</c:v>
                </c:pt>
                <c:pt idx="165">
                  <c:v>0.24359245922474007</c:v>
                </c:pt>
                <c:pt idx="166">
                  <c:v>0.24221563228129592</c:v>
                </c:pt>
                <c:pt idx="167">
                  <c:v>0.24083880533785179</c:v>
                </c:pt>
                <c:pt idx="168">
                  <c:v>0.23946197839440767</c:v>
                </c:pt>
                <c:pt idx="169">
                  <c:v>0.23808515145096351</c:v>
                </c:pt>
                <c:pt idx="170">
                  <c:v>0.23670832450751939</c:v>
                </c:pt>
                <c:pt idx="171">
                  <c:v>0.23533149756407523</c:v>
                </c:pt>
                <c:pt idx="172">
                  <c:v>0.23395467062063111</c:v>
                </c:pt>
                <c:pt idx="173">
                  <c:v>0.23257784367718698</c:v>
                </c:pt>
                <c:pt idx="174">
                  <c:v>0.23120101673374283</c:v>
                </c:pt>
                <c:pt idx="175">
                  <c:v>0.22971828002541786</c:v>
                </c:pt>
                <c:pt idx="176">
                  <c:v>0.22844736284685396</c:v>
                </c:pt>
                <c:pt idx="177">
                  <c:v>0.22696462613852958</c:v>
                </c:pt>
                <c:pt idx="178">
                  <c:v>0.22569370895996568</c:v>
                </c:pt>
                <c:pt idx="179">
                  <c:v>0.22421097225164133</c:v>
                </c:pt>
                <c:pt idx="180">
                  <c:v>0.22283414530819717</c:v>
                </c:pt>
                <c:pt idx="181">
                  <c:v>0.22145731836475305</c:v>
                </c:pt>
                <c:pt idx="182">
                  <c:v>0.22008049142130889</c:v>
                </c:pt>
                <c:pt idx="183">
                  <c:v>0.21870366447786477</c:v>
                </c:pt>
                <c:pt idx="184">
                  <c:v>0.21732683753442061</c:v>
                </c:pt>
                <c:pt idx="185">
                  <c:v>0.21595001059097649</c:v>
                </c:pt>
                <c:pt idx="186">
                  <c:v>0.21457318364753236</c:v>
                </c:pt>
                <c:pt idx="187">
                  <c:v>0.21319635670408763</c:v>
                </c:pt>
                <c:pt idx="188">
                  <c:v>0.21181952976064347</c:v>
                </c:pt>
                <c:pt idx="189">
                  <c:v>0.21044270281719935</c:v>
                </c:pt>
                <c:pt idx="190">
                  <c:v>0.20906587587375519</c:v>
                </c:pt>
                <c:pt idx="191">
                  <c:v>0.20768904893031107</c:v>
                </c:pt>
                <c:pt idx="192">
                  <c:v>0.20631222198686694</c:v>
                </c:pt>
                <c:pt idx="193">
                  <c:v>0.20493539504342279</c:v>
                </c:pt>
                <c:pt idx="194">
                  <c:v>0.20355856809997866</c:v>
                </c:pt>
                <c:pt idx="195">
                  <c:v>0.20218174115653451</c:v>
                </c:pt>
                <c:pt idx="196">
                  <c:v>0.20069900444821015</c:v>
                </c:pt>
                <c:pt idx="197">
                  <c:v>0.19942808726964623</c:v>
                </c:pt>
                <c:pt idx="198">
                  <c:v>0.1980512603262021</c:v>
                </c:pt>
                <c:pt idx="199">
                  <c:v>0.19667443338275736</c:v>
                </c:pt>
                <c:pt idx="200">
                  <c:v>0.19529760643931324</c:v>
                </c:pt>
                <c:pt idx="201">
                  <c:v>0.19392077949586908</c:v>
                </c:pt>
                <c:pt idx="202">
                  <c:v>0.19254395255242496</c:v>
                </c:pt>
                <c:pt idx="203">
                  <c:v>0.1911671256089808</c:v>
                </c:pt>
                <c:pt idx="204">
                  <c:v>0.18979029866553668</c:v>
                </c:pt>
                <c:pt idx="205">
                  <c:v>0.18841347172209255</c:v>
                </c:pt>
                <c:pt idx="206">
                  <c:v>0.18714255454352863</c:v>
                </c:pt>
                <c:pt idx="207">
                  <c:v>0.1857657276000845</c:v>
                </c:pt>
                <c:pt idx="208">
                  <c:v>0.18438890065664035</c:v>
                </c:pt>
                <c:pt idx="209">
                  <c:v>0.18311798347807645</c:v>
                </c:pt>
                <c:pt idx="210">
                  <c:v>0.1817411565346323</c:v>
                </c:pt>
                <c:pt idx="211">
                  <c:v>0.18036432959118817</c:v>
                </c:pt>
                <c:pt idx="212">
                  <c:v>0.17898750264774402</c:v>
                </c:pt>
                <c:pt idx="213">
                  <c:v>0.17761067570429989</c:v>
                </c:pt>
                <c:pt idx="214">
                  <c:v>0.17633975852573597</c:v>
                </c:pt>
                <c:pt idx="215">
                  <c:v>0.17496293158229184</c:v>
                </c:pt>
                <c:pt idx="216">
                  <c:v>0.17358610463884772</c:v>
                </c:pt>
                <c:pt idx="217">
                  <c:v>0.17220927769540356</c:v>
                </c:pt>
                <c:pt idx="218">
                  <c:v>0.17093836051683967</c:v>
                </c:pt>
                <c:pt idx="219">
                  <c:v>0.16956153357339551</c:v>
                </c:pt>
                <c:pt idx="220">
                  <c:v>0.16818470662995078</c:v>
                </c:pt>
                <c:pt idx="221">
                  <c:v>0.16680787968650665</c:v>
                </c:pt>
                <c:pt idx="222">
                  <c:v>0.16553696250794273</c:v>
                </c:pt>
                <c:pt idx="223">
                  <c:v>0.16426604532937941</c:v>
                </c:pt>
                <c:pt idx="224">
                  <c:v>0.16288921838593468</c:v>
                </c:pt>
                <c:pt idx="225">
                  <c:v>0.16161830120737136</c:v>
                </c:pt>
                <c:pt idx="226">
                  <c:v>0.16024147426392663</c:v>
                </c:pt>
                <c:pt idx="227">
                  <c:v>0.15897055708536331</c:v>
                </c:pt>
                <c:pt idx="228">
                  <c:v>0.15769963990679942</c:v>
                </c:pt>
                <c:pt idx="229">
                  <c:v>0.15642872272823549</c:v>
                </c:pt>
                <c:pt idx="230">
                  <c:v>0.15505189578479137</c:v>
                </c:pt>
                <c:pt idx="231">
                  <c:v>0.15378097860622744</c:v>
                </c:pt>
                <c:pt idx="232">
                  <c:v>0.15251006142766355</c:v>
                </c:pt>
                <c:pt idx="233">
                  <c:v>0.15123914424909962</c:v>
                </c:pt>
                <c:pt idx="234">
                  <c:v>0.1498623173056555</c:v>
                </c:pt>
                <c:pt idx="235">
                  <c:v>0.14859140012709157</c:v>
                </c:pt>
                <c:pt idx="236">
                  <c:v>0.14732048294852768</c:v>
                </c:pt>
                <c:pt idx="237">
                  <c:v>0.14604956576996375</c:v>
                </c:pt>
                <c:pt idx="238">
                  <c:v>0.14467273882651963</c:v>
                </c:pt>
                <c:pt idx="239">
                  <c:v>0.14350773141283593</c:v>
                </c:pt>
                <c:pt idx="240">
                  <c:v>0.14213090446939181</c:v>
                </c:pt>
                <c:pt idx="241">
                  <c:v>0.14085998729082788</c:v>
                </c:pt>
                <c:pt idx="242">
                  <c:v>0.13958907011226396</c:v>
                </c:pt>
                <c:pt idx="243">
                  <c:v>0.13831815293370006</c:v>
                </c:pt>
                <c:pt idx="244">
                  <c:v>0.13704723575513614</c:v>
                </c:pt>
                <c:pt idx="245">
                  <c:v>0.13577631857657224</c:v>
                </c:pt>
                <c:pt idx="246">
                  <c:v>0.13439949163312809</c:v>
                </c:pt>
                <c:pt idx="247">
                  <c:v>0.13312857445456419</c:v>
                </c:pt>
                <c:pt idx="248">
                  <c:v>0.13185765727600088</c:v>
                </c:pt>
                <c:pt idx="249">
                  <c:v>0.13069264986231718</c:v>
                </c:pt>
                <c:pt idx="250">
                  <c:v>0.12942173268375329</c:v>
                </c:pt>
                <c:pt idx="251">
                  <c:v>0.12815081550518936</c:v>
                </c:pt>
                <c:pt idx="252">
                  <c:v>0.12687989832662544</c:v>
                </c:pt>
                <c:pt idx="253">
                  <c:v>0.12560898114806154</c:v>
                </c:pt>
                <c:pt idx="254">
                  <c:v>0.12433806396949763</c:v>
                </c:pt>
                <c:pt idx="255">
                  <c:v>0.12306714679093372</c:v>
                </c:pt>
                <c:pt idx="256">
                  <c:v>0.12179622961236981</c:v>
                </c:pt>
                <c:pt idx="257">
                  <c:v>0.12052531243380589</c:v>
                </c:pt>
                <c:pt idx="258">
                  <c:v>0.11925439525524259</c:v>
                </c:pt>
                <c:pt idx="259">
                  <c:v>0.11798347807667868</c:v>
                </c:pt>
                <c:pt idx="260">
                  <c:v>0.11681847066299499</c:v>
                </c:pt>
                <c:pt idx="261">
                  <c:v>0.11554755348443108</c:v>
                </c:pt>
                <c:pt idx="262">
                  <c:v>0.11427663630586717</c:v>
                </c:pt>
                <c:pt idx="263">
                  <c:v>0.11300571912730326</c:v>
                </c:pt>
                <c:pt idx="264">
                  <c:v>0.11184071171361956</c:v>
                </c:pt>
                <c:pt idx="265">
                  <c:v>0.11056979453505565</c:v>
                </c:pt>
                <c:pt idx="266">
                  <c:v>0.10929887735649174</c:v>
                </c:pt>
                <c:pt idx="267">
                  <c:v>0.10813386994280866</c:v>
                </c:pt>
                <c:pt idx="268">
                  <c:v>0.10686295276424475</c:v>
                </c:pt>
                <c:pt idx="269">
                  <c:v>0.10559203558568084</c:v>
                </c:pt>
                <c:pt idx="270">
                  <c:v>0.10442702817199714</c:v>
                </c:pt>
                <c:pt idx="271">
                  <c:v>0.10315611099343323</c:v>
                </c:pt>
                <c:pt idx="272">
                  <c:v>0.10199110357974955</c:v>
                </c:pt>
                <c:pt idx="273">
                  <c:v>0.10072018640118624</c:v>
                </c:pt>
                <c:pt idx="274">
                  <c:v>9.955517898750256E-2</c:v>
                </c:pt>
                <c:pt idx="275">
                  <c:v>9.828426180893865E-2</c:v>
                </c:pt>
                <c:pt idx="276">
                  <c:v>9.7119254395254956E-2</c:v>
                </c:pt>
                <c:pt idx="277" formatCode="General">
                  <c:v>9.5954246981571276E-2</c:v>
                </c:pt>
                <c:pt idx="278" formatCode="General">
                  <c:v>9.4789239567888192E-2</c:v>
                </c:pt>
                <c:pt idx="279" formatCode="General">
                  <c:v>9.3624232154204498E-2</c:v>
                </c:pt>
                <c:pt idx="280" formatCode="General">
                  <c:v>9.2353314975640588E-2</c:v>
                </c:pt>
                <c:pt idx="281" formatCode="General">
                  <c:v>9.1188307561956908E-2</c:v>
                </c:pt>
                <c:pt idx="282" formatCode="General">
                  <c:v>9.0023300148273214E-2</c:v>
                </c:pt>
                <c:pt idx="283" formatCode="General">
                  <c:v>8.885829273459013E-2</c:v>
                </c:pt>
                <c:pt idx="284" formatCode="General">
                  <c:v>8.769328532090645E-2</c:v>
                </c:pt>
                <c:pt idx="285" formatCode="General">
                  <c:v>8.6528277907222756E-2</c:v>
                </c:pt>
                <c:pt idx="286" formatCode="General">
                  <c:v>8.5469180258419306E-2</c:v>
                </c:pt>
                <c:pt idx="287" formatCode="General">
                  <c:v>8.4304172844736222E-2</c:v>
                </c:pt>
                <c:pt idx="288" formatCode="General">
                  <c:v>8.3139165431052528E-2</c:v>
                </c:pt>
                <c:pt idx="289" formatCode="General">
                  <c:v>8.2080067782249064E-2</c:v>
                </c:pt>
                <c:pt idx="290" formatCode="General">
                  <c:v>8.091506036856598E-2</c:v>
                </c:pt>
                <c:pt idx="291" formatCode="General">
                  <c:v>7.985596271976253E-2</c:v>
                </c:pt>
                <c:pt idx="292" formatCode="General">
                  <c:v>7.8690955306078836E-2</c:v>
                </c:pt>
                <c:pt idx="293" formatCode="General">
                  <c:v>7.7631857657275982E-2</c:v>
                </c:pt>
                <c:pt idx="294" formatCode="General">
                  <c:v>7.6572760008472518E-2</c:v>
                </c:pt>
                <c:pt idx="295" formatCode="General">
                  <c:v>7.5513662359669054E-2</c:v>
                </c:pt>
                <c:pt idx="296" formatCode="General">
                  <c:v>7.434865494598597E-2</c:v>
                </c:pt>
                <c:pt idx="297" formatCode="General">
                  <c:v>7.3395467062062736E-2</c:v>
                </c:pt>
                <c:pt idx="298" formatCode="General">
                  <c:v>7.2336369413259882E-2</c:v>
                </c:pt>
                <c:pt idx="299" formatCode="General">
                  <c:v>7.1277271764456418E-2</c:v>
                </c:pt>
                <c:pt idx="300" formatCode="General">
                  <c:v>7.0324083880533794E-2</c:v>
                </c:pt>
                <c:pt idx="301" formatCode="General">
                  <c:v>6.926498623173033E-2</c:v>
                </c:pt>
                <c:pt idx="302" formatCode="General">
                  <c:v>6.8311798347807692E-2</c:v>
                </c:pt>
                <c:pt idx="303" formatCode="General">
                  <c:v>6.7358610463884458E-2</c:v>
                </c:pt>
                <c:pt idx="304" formatCode="General">
                  <c:v>6.6299512815081604E-2</c:v>
                </c:pt>
                <c:pt idx="305" formatCode="General">
                  <c:v>6.534632493115837E-2</c:v>
                </c:pt>
                <c:pt idx="306" formatCode="General">
                  <c:v>6.4393137047235732E-2</c:v>
                </c:pt>
                <c:pt idx="307" formatCode="General">
                  <c:v>6.3439949163312498E-2</c:v>
                </c:pt>
                <c:pt idx="308" formatCode="General">
                  <c:v>6.259267104427009E-2</c:v>
                </c:pt>
                <c:pt idx="309" formatCode="General">
                  <c:v>6.1639483160346856E-2</c:v>
                </c:pt>
                <c:pt idx="310" formatCode="General">
                  <c:v>6.0686295276424225E-2</c:v>
                </c:pt>
                <c:pt idx="311" formatCode="General">
                  <c:v>5.9839017157381817E-2</c:v>
                </c:pt>
                <c:pt idx="312" formatCode="General">
                  <c:v>5.8991739038338813E-2</c:v>
                </c:pt>
                <c:pt idx="313" formatCode="General">
                  <c:v>5.8144460919296405E-2</c:v>
                </c:pt>
                <c:pt idx="314" formatCode="General">
                  <c:v>5.7297182800253997E-2</c:v>
                </c:pt>
                <c:pt idx="315" formatCode="General">
                  <c:v>5.6449904681211589E-2</c:v>
                </c:pt>
                <c:pt idx="316" formatCode="General">
                  <c:v>5.5602626562168578E-2</c:v>
                </c:pt>
                <c:pt idx="317" formatCode="General">
                  <c:v>5.475534844312617E-2</c:v>
                </c:pt>
                <c:pt idx="318" formatCode="General">
                  <c:v>5.4013980088963992E-2</c:v>
                </c:pt>
                <c:pt idx="319" formatCode="General">
                  <c:v>5.3166701969921584E-2</c:v>
                </c:pt>
                <c:pt idx="320" formatCode="General">
                  <c:v>5.2425333615759399E-2</c:v>
                </c:pt>
                <c:pt idx="321" formatCode="General">
                  <c:v>5.1683965261596618E-2</c:v>
                </c:pt>
                <c:pt idx="322" formatCode="General">
                  <c:v>5.094259690743444E-2</c:v>
                </c:pt>
                <c:pt idx="323" formatCode="General">
                  <c:v>5.0095318788392032E-2</c:v>
                </c:pt>
                <c:pt idx="324" formatCode="General">
                  <c:v>4.9353950434229847E-2</c:v>
                </c:pt>
                <c:pt idx="325" formatCode="General">
                  <c:v>4.8612582080067669E-2</c:v>
                </c:pt>
                <c:pt idx="326" formatCode="General">
                  <c:v>4.7977123490785714E-2</c:v>
                </c:pt>
                <c:pt idx="327" formatCode="General">
                  <c:v>4.7235755136623529E-2</c:v>
                </c:pt>
                <c:pt idx="328" formatCode="General">
                  <c:v>4.6494386782461351E-2</c:v>
                </c:pt>
                <c:pt idx="329" formatCode="General">
                  <c:v>4.5858928193179389E-2</c:v>
                </c:pt>
                <c:pt idx="330" formatCode="General">
                  <c:v>4.5223469603897434E-2</c:v>
                </c:pt>
                <c:pt idx="331" formatCode="General">
                  <c:v>4.4482101249735256E-2</c:v>
                </c:pt>
                <c:pt idx="332" formatCode="General">
                  <c:v>4.3846642660453301E-2</c:v>
                </c:pt>
                <c:pt idx="333" formatCode="General">
                  <c:v>4.3211184071171346E-2</c:v>
                </c:pt>
                <c:pt idx="334" formatCode="General">
                  <c:v>4.2575725481889384E-2</c:v>
                </c:pt>
                <c:pt idx="335" formatCode="General">
                  <c:v>4.1940266892607429E-2</c:v>
                </c:pt>
                <c:pt idx="336" formatCode="General">
                  <c:v>4.1304808303325474E-2</c:v>
                </c:pt>
                <c:pt idx="337" formatCode="General">
                  <c:v>4.0775259478923742E-2</c:v>
                </c:pt>
                <c:pt idx="338" formatCode="General">
                  <c:v>4.0139800889641787E-2</c:v>
                </c:pt>
                <c:pt idx="339" formatCode="General">
                  <c:v>3.9610252065240062E-2</c:v>
                </c:pt>
                <c:pt idx="340" formatCode="General">
                  <c:v>3.89747934759581E-2</c:v>
                </c:pt>
                <c:pt idx="341" formatCode="General">
                  <c:v>3.8445244651556375E-2</c:v>
                </c:pt>
                <c:pt idx="342" formatCode="General">
                  <c:v>3.7915695827155246E-2</c:v>
                </c:pt>
                <c:pt idx="343" formatCode="General">
                  <c:v>3.7386147002753514E-2</c:v>
                </c:pt>
                <c:pt idx="344" formatCode="General">
                  <c:v>3.6856598178351782E-2</c:v>
                </c:pt>
                <c:pt idx="345" formatCode="General">
                  <c:v>3.6327049353950057E-2</c:v>
                </c:pt>
                <c:pt idx="346" formatCode="General">
                  <c:v>3.5797500529548325E-2</c:v>
                </c:pt>
                <c:pt idx="347" formatCode="General">
                  <c:v>3.5267951705147196E-2</c:v>
                </c:pt>
                <c:pt idx="348" formatCode="General">
                  <c:v>3.4844312645625694E-2</c:v>
                </c:pt>
                <c:pt idx="349" formatCode="General">
                  <c:v>3.4314763821223962E-2</c:v>
                </c:pt>
                <c:pt idx="350" formatCode="General">
                  <c:v>3.3891124761703056E-2</c:v>
                </c:pt>
                <c:pt idx="351" formatCode="General">
                  <c:v>3.3361575937301331E-2</c:v>
                </c:pt>
                <c:pt idx="352" formatCode="General">
                  <c:v>3.2937936877779822E-2</c:v>
                </c:pt>
                <c:pt idx="353" formatCode="General">
                  <c:v>3.251429781825832E-2</c:v>
                </c:pt>
                <c:pt idx="354" formatCode="General">
                  <c:v>3.2090658758737414E-2</c:v>
                </c:pt>
                <c:pt idx="355" formatCode="General">
                  <c:v>3.1667019699215912E-2</c:v>
                </c:pt>
                <c:pt idx="356" formatCode="General">
                  <c:v>3.124338063969501E-2</c:v>
                </c:pt>
                <c:pt idx="357" formatCode="General">
                  <c:v>3.0819741580173504E-2</c:v>
                </c:pt>
                <c:pt idx="358" formatCode="General">
                  <c:v>3.0396102520652002E-2</c:v>
                </c:pt>
                <c:pt idx="359" formatCode="General">
                  <c:v>2.9972463461131096E-2</c:v>
                </c:pt>
                <c:pt idx="360" formatCode="General">
                  <c:v>2.9654734166489817E-2</c:v>
                </c:pt>
                <c:pt idx="361" formatCode="General">
                  <c:v>2.9231095106968915E-2</c:v>
                </c:pt>
                <c:pt idx="362" formatCode="General">
                  <c:v>2.8913365812327636E-2</c:v>
                </c:pt>
                <c:pt idx="363" formatCode="General">
                  <c:v>2.859563651768696E-2</c:v>
                </c:pt>
                <c:pt idx="364" formatCode="General">
                  <c:v>2.8277907223045681E-2</c:v>
                </c:pt>
                <c:pt idx="365" formatCode="General">
                  <c:v>2.7854268163524178E-2</c:v>
                </c:pt>
                <c:pt idx="366" formatCode="General">
                  <c:v>2.7536538868883499E-2</c:v>
                </c:pt>
                <c:pt idx="367" formatCode="General">
                  <c:v>2.721880957424222E-2</c:v>
                </c:pt>
                <c:pt idx="368" formatCode="General">
                  <c:v>2.6901080279601544E-2</c:v>
                </c:pt>
                <c:pt idx="369" formatCode="General">
                  <c:v>2.6583350984960868E-2</c:v>
                </c:pt>
                <c:pt idx="370" formatCode="General">
                  <c:v>2.6371531455199815E-2</c:v>
                </c:pt>
                <c:pt idx="371" formatCode="General">
                  <c:v>2.6053802160559136E-2</c:v>
                </c:pt>
                <c:pt idx="372" formatCode="General">
                  <c:v>2.5736072865917857E-2</c:v>
                </c:pt>
                <c:pt idx="373" formatCode="General">
                  <c:v>2.5524253336157408E-2</c:v>
                </c:pt>
                <c:pt idx="374" formatCode="General">
                  <c:v>2.5206524041516128E-2</c:v>
                </c:pt>
                <c:pt idx="375" formatCode="General">
                  <c:v>2.4994704511755676E-2</c:v>
                </c:pt>
                <c:pt idx="376" formatCode="General">
                  <c:v>2.4676975217115E-2</c:v>
                </c:pt>
                <c:pt idx="377" formatCode="General">
                  <c:v>2.4465155687353947E-2</c:v>
                </c:pt>
                <c:pt idx="378" formatCode="General">
                  <c:v>2.4147426392713268E-2</c:v>
                </c:pt>
                <c:pt idx="379" formatCode="General">
                  <c:v>2.3935606862952818E-2</c:v>
                </c:pt>
                <c:pt idx="380" formatCode="General">
                  <c:v>2.3723787333191765E-2</c:v>
                </c:pt>
                <c:pt idx="381" formatCode="General">
                  <c:v>2.3511967803431313E-2</c:v>
                </c:pt>
                <c:pt idx="382" formatCode="General">
                  <c:v>2.3300148273670863E-2</c:v>
                </c:pt>
                <c:pt idx="383" formatCode="General">
                  <c:v>2.308832874390981E-2</c:v>
                </c:pt>
                <c:pt idx="384" formatCode="General">
                  <c:v>2.2876509214149358E-2</c:v>
                </c:pt>
                <c:pt idx="385" formatCode="General">
                  <c:v>2.2770599449269131E-2</c:v>
                </c:pt>
                <c:pt idx="386" formatCode="General">
                  <c:v>2.2558779919508078E-2</c:v>
                </c:pt>
                <c:pt idx="387" formatCode="General">
                  <c:v>2.2346960389747629E-2</c:v>
                </c:pt>
                <c:pt idx="388" formatCode="General">
                  <c:v>2.2241050624867403E-2</c:v>
                </c:pt>
                <c:pt idx="389" formatCode="General">
                  <c:v>2.202923109510695E-2</c:v>
                </c:pt>
                <c:pt idx="390" formatCode="General">
                  <c:v>2.1923321330226123E-2</c:v>
                </c:pt>
                <c:pt idx="391" formatCode="General">
                  <c:v>2.1711501800465671E-2</c:v>
                </c:pt>
                <c:pt idx="392" formatCode="General">
                  <c:v>2.1605592035585444E-2</c:v>
                </c:pt>
                <c:pt idx="393" formatCode="General">
                  <c:v>2.1499682270705221E-2</c:v>
                </c:pt>
                <c:pt idx="394" formatCode="General">
                  <c:v>2.1393772505824995E-2</c:v>
                </c:pt>
                <c:pt idx="395" formatCode="General">
                  <c:v>2.1287862740944768E-2</c:v>
                </c:pt>
                <c:pt idx="396" formatCode="General">
                  <c:v>2.1181952976063942E-2</c:v>
                </c:pt>
                <c:pt idx="397" formatCode="General">
                  <c:v>2.0970133446303489E-2</c:v>
                </c:pt>
                <c:pt idx="398" formatCode="General">
                  <c:v>2.0864223681423263E-2</c:v>
                </c:pt>
                <c:pt idx="399" formatCode="General">
                  <c:v>2.075831391654304E-2</c:v>
                </c:pt>
                <c:pt idx="400" formatCode="General">
                  <c:v>2.075831391654304E-2</c:v>
                </c:pt>
                <c:pt idx="401" formatCode="General">
                  <c:v>2.0652404151662813E-2</c:v>
                </c:pt>
                <c:pt idx="402" formatCode="General">
                  <c:v>2.0546494386781987E-2</c:v>
                </c:pt>
                <c:pt idx="403" formatCode="General">
                  <c:v>2.044058462190176E-2</c:v>
                </c:pt>
                <c:pt idx="404" formatCode="General">
                  <c:v>2.0334674857021534E-2</c:v>
                </c:pt>
                <c:pt idx="405" formatCode="General">
                  <c:v>2.0228765092141308E-2</c:v>
                </c:pt>
                <c:pt idx="406" formatCode="General">
                  <c:v>2.0228765092141308E-2</c:v>
                </c:pt>
                <c:pt idx="407" formatCode="General">
                  <c:v>2.0122855327261081E-2</c:v>
                </c:pt>
                <c:pt idx="408" formatCode="General">
                  <c:v>2.0016945562380858E-2</c:v>
                </c:pt>
                <c:pt idx="409" formatCode="General">
                  <c:v>1.9911035797500028E-2</c:v>
                </c:pt>
                <c:pt idx="410" formatCode="General">
                  <c:v>1.9911035797500028E-2</c:v>
                </c:pt>
                <c:pt idx="411" formatCode="General">
                  <c:v>1.9805126032619805E-2</c:v>
                </c:pt>
                <c:pt idx="412" formatCode="General">
                  <c:v>1.9699216267739579E-2</c:v>
                </c:pt>
                <c:pt idx="413" formatCode="General">
                  <c:v>1.9699216267739579E-2</c:v>
                </c:pt>
                <c:pt idx="414" formatCode="General">
                  <c:v>1.9593306502859353E-2</c:v>
                </c:pt>
                <c:pt idx="415" formatCode="General">
                  <c:v>1.9487396737979126E-2</c:v>
                </c:pt>
                <c:pt idx="416" formatCode="General">
                  <c:v>1.9487396737979126E-2</c:v>
                </c:pt>
                <c:pt idx="417" formatCode="General">
                  <c:v>1.93814869730989E-2</c:v>
                </c:pt>
                <c:pt idx="418" formatCode="General">
                  <c:v>1.93814869730989E-2</c:v>
                </c:pt>
                <c:pt idx="419" formatCode="General">
                  <c:v>1.93814869730989E-2</c:v>
                </c:pt>
                <c:pt idx="420" formatCode="General">
                  <c:v>1.9275577208218073E-2</c:v>
                </c:pt>
                <c:pt idx="421" formatCode="General">
                  <c:v>1.9275577208218073E-2</c:v>
                </c:pt>
                <c:pt idx="422" formatCode="General">
                  <c:v>1.9169667443337847E-2</c:v>
                </c:pt>
                <c:pt idx="423" formatCode="General">
                  <c:v>1.9169667443337847E-2</c:v>
                </c:pt>
                <c:pt idx="424" formatCode="General">
                  <c:v>1.9169667443337847E-2</c:v>
                </c:pt>
                <c:pt idx="425" formatCode="General">
                  <c:v>1.9063757678457624E-2</c:v>
                </c:pt>
                <c:pt idx="426" formatCode="General">
                  <c:v>1.9063757678457624E-2</c:v>
                </c:pt>
                <c:pt idx="427" formatCode="General">
                  <c:v>1.8957847913577398E-2</c:v>
                </c:pt>
                <c:pt idx="428" formatCode="General">
                  <c:v>1.8957847913577398E-2</c:v>
                </c:pt>
                <c:pt idx="429" formatCode="General">
                  <c:v>1.8957847913577398E-2</c:v>
                </c:pt>
                <c:pt idx="430" formatCode="General">
                  <c:v>1.8851938148697171E-2</c:v>
                </c:pt>
                <c:pt idx="431" formatCode="General">
                  <c:v>1.8851938148697171E-2</c:v>
                </c:pt>
                <c:pt idx="432" formatCode="General">
                  <c:v>1.8851938148697171E-2</c:v>
                </c:pt>
                <c:pt idx="433" formatCode="General">
                  <c:v>1.8746028383816945E-2</c:v>
                </c:pt>
                <c:pt idx="434" formatCode="General">
                  <c:v>1.8746028383816945E-2</c:v>
                </c:pt>
                <c:pt idx="435" formatCode="General">
                  <c:v>1.8746028383816945E-2</c:v>
                </c:pt>
                <c:pt idx="436" formatCode="General">
                  <c:v>1.8640118618936719E-2</c:v>
                </c:pt>
                <c:pt idx="437" formatCode="General">
                  <c:v>1.8640118618936719E-2</c:v>
                </c:pt>
                <c:pt idx="438" formatCode="General">
                  <c:v>1.8640118618936719E-2</c:v>
                </c:pt>
              </c:numCache>
            </c:numRef>
          </c:xVal>
          <c:yVal>
            <c:numRef>
              <c:f>'Maha R80N ret(2)b'!$Q$2:$Q$700</c:f>
              <c:numCache>
                <c:formatCode>0.0000</c:formatCode>
                <c:ptCount val="699"/>
                <c:pt idx="0">
                  <c:v>0.94487985161234711</c:v>
                </c:pt>
                <c:pt idx="1">
                  <c:v>0.94487871123074885</c:v>
                </c:pt>
                <c:pt idx="2">
                  <c:v>0.94487739108023916</c:v>
                </c:pt>
                <c:pt idx="3">
                  <c:v>0.94487596144794406</c:v>
                </c:pt>
                <c:pt idx="4">
                  <c:v>0.94487441384996673</c:v>
                </c:pt>
                <c:pt idx="5">
                  <c:v>0.94487285502421037</c:v>
                </c:pt>
                <c:pt idx="6">
                  <c:v>0.94487080214567254</c:v>
                </c:pt>
                <c:pt idx="7">
                  <c:v>0.94486883387253695</c:v>
                </c:pt>
                <c:pt idx="8">
                  <c:v>0.94486655945225595</c:v>
                </c:pt>
                <c:pt idx="9">
                  <c:v>0.94486409072785049</c:v>
                </c:pt>
                <c:pt idx="10">
                  <c:v>0.94486141284822878</c:v>
                </c:pt>
                <c:pt idx="11">
                  <c:v>0.94485851011127708</c:v>
                </c:pt>
                <c:pt idx="12">
                  <c:v>0.94485556986581454</c:v>
                </c:pt>
                <c:pt idx="13">
                  <c:v>0.944852183585845</c:v>
                </c:pt>
                <c:pt idx="14">
                  <c:v>0.944848521380388</c:v>
                </c:pt>
                <c:pt idx="15">
                  <c:v>0.94484482054508512</c:v>
                </c:pt>
                <c:pt idx="16">
                  <c:v>0.94484056883040013</c:v>
                </c:pt>
                <c:pt idx="17">
                  <c:v>0.94483627979016127</c:v>
                </c:pt>
                <c:pt idx="18">
                  <c:v>0.94483136135304013</c:v>
                </c:pt>
                <c:pt idx="19">
                  <c:v>0.94482640920469085</c:v>
                </c:pt>
                <c:pt idx="20">
                  <c:v>0.94482074163264695</c:v>
                </c:pt>
                <c:pt idx="21">
                  <c:v>0.94481504693214935</c:v>
                </c:pt>
                <c:pt idx="22">
                  <c:v>0.94480854336990616</c:v>
                </c:pt>
                <c:pt idx="23">
                  <c:v>0.94480202291788384</c:v>
                </c:pt>
                <c:pt idx="24">
                  <c:v>0.94479507215164471</c:v>
                </c:pt>
                <c:pt idx="25">
                  <c:v>0.94478716069321111</c:v>
                </c:pt>
                <c:pt idx="26">
                  <c:v>0.94477925569052412</c:v>
                </c:pt>
                <c:pt idx="27">
                  <c:v>0.94477085717375031</c:v>
                </c:pt>
                <c:pt idx="28">
                  <c:v>0.94476194423618765</c:v>
                </c:pt>
                <c:pt idx="29">
                  <c:v>0.94475249588045351</c:v>
                </c:pt>
                <c:pt idx="30">
                  <c:v>0.94474249103895858</c:v>
                </c:pt>
                <c:pt idx="31">
                  <c:v>0.94473190858399914</c:v>
                </c:pt>
                <c:pt idx="32">
                  <c:v>0.94472072732625911</c:v>
                </c:pt>
                <c:pt idx="33">
                  <c:v>0.9447089260007584</c:v>
                </c:pt>
                <c:pt idx="34">
                  <c:v>0.9446964832395438</c:v>
                </c:pt>
                <c:pt idx="35">
                  <c:v>0.94468337753070608</c:v>
                </c:pt>
                <c:pt idx="36">
                  <c:v>0.94466958716358163</c:v>
                </c:pt>
                <c:pt idx="37">
                  <c:v>0.94465509016026317</c:v>
                </c:pt>
                <c:pt idx="38">
                  <c:v>0.94463986419377544</c:v>
                </c:pt>
                <c:pt idx="39">
                  <c:v>0.94462497552503644</c:v>
                </c:pt>
                <c:pt idx="40">
                  <c:v>0.94460827517851265</c:v>
                </c:pt>
                <c:pt idx="41">
                  <c:v>0.94459077741045738</c:v>
                </c:pt>
                <c:pt idx="42">
                  <c:v>0.94457370490700077</c:v>
                </c:pt>
                <c:pt idx="43">
                  <c:v>0.94455459452361312</c:v>
                </c:pt>
                <c:pt idx="44">
                  <c:v>0.94453461142880957</c:v>
                </c:pt>
                <c:pt idx="45">
                  <c:v>0.94451372775816567</c:v>
                </c:pt>
                <c:pt idx="46">
                  <c:v>0.94449191427060719</c:v>
                </c:pt>
                <c:pt idx="47">
                  <c:v>0.94447068897999309</c:v>
                </c:pt>
                <c:pt idx="48">
                  <c:v>0.94444698903504043</c:v>
                </c:pt>
                <c:pt idx="49">
                  <c:v>0.94442226392748352</c:v>
                </c:pt>
                <c:pt idx="50">
                  <c:v>0.94439647730179554</c:v>
                </c:pt>
                <c:pt idx="51">
                  <c:v>0.94437141801709812</c:v>
                </c:pt>
                <c:pt idx="52">
                  <c:v>0.9443434674052158</c:v>
                </c:pt>
                <c:pt idx="53">
                  <c:v>0.94431433475410365</c:v>
                </c:pt>
                <c:pt idx="54">
                  <c:v>0.94428603684358658</c:v>
                </c:pt>
                <c:pt idx="55">
                  <c:v>0.94425448432212145</c:v>
                </c:pt>
                <c:pt idx="56">
                  <c:v>0.94422160431763369</c:v>
                </c:pt>
                <c:pt idx="57">
                  <c:v>0.94418966899602075</c:v>
                </c:pt>
                <c:pt idx="58">
                  <c:v>0.94415405942462205</c:v>
                </c:pt>
                <c:pt idx="59">
                  <c:v>0.94411946837269678</c:v>
                </c:pt>
                <c:pt idx="60">
                  <c:v>0.94408088977538318</c:v>
                </c:pt>
                <c:pt idx="61">
                  <c:v>0.94404340474459791</c:v>
                </c:pt>
                <c:pt idx="62">
                  <c:v>0.94400442789394901</c:v>
                </c:pt>
                <c:pt idx="63">
                  <c:v>0.94396093529021041</c:v>
                </c:pt>
                <c:pt idx="64">
                  <c:v>0.94391865022296173</c:v>
                </c:pt>
                <c:pt idx="65">
                  <c:v>0.94387144353422114</c:v>
                </c:pt>
                <c:pt idx="66">
                  <c:v>0.94382552355675908</c:v>
                </c:pt>
                <c:pt idx="67">
                  <c:v>0.94377771915092135</c:v>
                </c:pt>
                <c:pt idx="68">
                  <c:v>0.94372430489624848</c:v>
                </c:pt>
                <c:pt idx="69">
                  <c:v>0.94367229947243958</c:v>
                </c:pt>
                <c:pt idx="70">
                  <c:v>0.9436181103346758</c:v>
                </c:pt>
                <c:pt idx="71">
                  <c:v>0.94355750259484683</c:v>
                </c:pt>
                <c:pt idx="72">
                  <c:v>0.94349843390659993</c:v>
                </c:pt>
                <c:pt idx="73">
                  <c:v>0.94343682383937999</c:v>
                </c:pt>
                <c:pt idx="74">
                  <c:v>0.94336784460811107</c:v>
                </c:pt>
                <c:pt idx="75">
                  <c:v>0.94330054716791722</c:v>
                </c:pt>
                <c:pt idx="76">
                  <c:v>0.94323028441931067</c:v>
                </c:pt>
                <c:pt idx="77">
                  <c:v>0.9431569029212068</c:v>
                </c:pt>
                <c:pt idx="78">
                  <c:v>0.94308024138248225</c:v>
                </c:pt>
                <c:pt idx="79">
                  <c:v>0.94300013057664367</c:v>
                </c:pt>
                <c:pt idx="80">
                  <c:v>0.94291026848500514</c:v>
                </c:pt>
                <c:pt idx="81">
                  <c:v>0.94282884456941929</c:v>
                </c:pt>
                <c:pt idx="82">
                  <c:v>0.94273059355810473</c:v>
                </c:pt>
                <c:pt idx="83">
                  <c:v>0.94263452786380941</c:v>
                </c:pt>
                <c:pt idx="84">
                  <c:v>0.9425340354144538</c:v>
                </c:pt>
                <c:pt idx="85">
                  <c:v>0.94242890212947017</c:v>
                </c:pt>
                <c:pt idx="86">
                  <c:v>0.94232693095508602</c:v>
                </c:pt>
                <c:pt idx="87">
                  <c:v>0.9422038295421189</c:v>
                </c:pt>
                <c:pt idx="88">
                  <c:v>0.94208343794041949</c:v>
                </c:pt>
                <c:pt idx="89">
                  <c:v>0.94195750342418616</c:v>
                </c:pt>
                <c:pt idx="90">
                  <c:v>0.94183539944416972</c:v>
                </c:pt>
                <c:pt idx="91">
                  <c:v>0.94169812473818837</c:v>
                </c:pt>
                <c:pt idx="92">
                  <c:v>0.94155463690954999</c:v>
                </c:pt>
                <c:pt idx="93">
                  <c:v>0.9414047147946174</c:v>
                </c:pt>
                <c:pt idx="94">
                  <c:v>0.94124814488698216</c:v>
                </c:pt>
                <c:pt idx="95">
                  <c:v>0.94108472382423702</c:v>
                </c:pt>
                <c:pt idx="96">
                  <c:v>0.94091426095045272</c:v>
                </c:pt>
                <c:pt idx="97">
                  <c:v>0.94073658089377754</c:v>
                </c:pt>
                <c:pt idx="98">
                  <c:v>0.94056499191236276</c:v>
                </c:pt>
                <c:pt idx="99">
                  <c:v>0.94037296566795947</c:v>
                </c:pt>
                <c:pt idx="100">
                  <c:v>0.94018783499730418</c:v>
                </c:pt>
                <c:pt idx="101">
                  <c:v>0.93998103036192471</c:v>
                </c:pt>
                <c:pt idx="102">
                  <c:v>0.9397664507580118</c:v>
                </c:pt>
                <c:pt idx="103">
                  <c:v>0.93956019956346304</c:v>
                </c:pt>
                <c:pt idx="104">
                  <c:v>0.93933053154701684</c:v>
                </c:pt>
                <c:pt idx="105">
                  <c:v>0.93909304440578745</c:v>
                </c:pt>
                <c:pt idx="106">
                  <c:v>0.93886555329264443</c:v>
                </c:pt>
                <c:pt idx="107">
                  <c:v>0.93861312112120077</c:v>
                </c:pt>
                <c:pt idx="108">
                  <c:v>0.93837188669703886</c:v>
                </c:pt>
                <c:pt idx="109">
                  <c:v>0.93810484428026752</c:v>
                </c:pt>
                <c:pt idx="110">
                  <c:v>0.9378304146915345</c:v>
                </c:pt>
                <c:pt idx="111">
                  <c:v>0.93756910897753398</c:v>
                </c:pt>
                <c:pt idx="112">
                  <c:v>0.93730170746196706</c:v>
                </c:pt>
                <c:pt idx="113">
                  <c:v>0.93700709278244509</c:v>
                </c:pt>
                <c:pt idx="114">
                  <c:v>0.93672752453653607</c:v>
                </c:pt>
                <c:pt idx="115">
                  <c:v>0.93642019175296476</c:v>
                </c:pt>
                <c:pt idx="116">
                  <c:v>0.93612918686668711</c:v>
                </c:pt>
                <c:pt idx="117">
                  <c:v>0.93583295146785239</c:v>
                </c:pt>
                <c:pt idx="118">
                  <c:v>0.93550829038761096</c:v>
                </c:pt>
                <c:pt idx="119">
                  <c:v>0.93517800849908872</c:v>
                </c:pt>
                <c:pt idx="120">
                  <c:v>0.93486648812636808</c:v>
                </c:pt>
                <c:pt idx="121">
                  <c:v>0.93455050608968115</c:v>
                </c:pt>
                <c:pt idx="122">
                  <c:v>0.9342302450305553</c:v>
                </c:pt>
                <c:pt idx="123">
                  <c:v>0.93390588463494273</c:v>
                </c:pt>
                <c:pt idx="124">
                  <c:v>0.9335521907569978</c:v>
                </c:pt>
                <c:pt idx="125">
                  <c:v>0.93324556554392801</c:v>
                </c:pt>
                <c:pt idx="126">
                  <c:v>0.9329099454974692</c:v>
                </c:pt>
                <c:pt idx="127">
                  <c:v>0.93257090255420771</c:v>
                </c:pt>
                <c:pt idx="128">
                  <c:v>0.93220213064441348</c:v>
                </c:pt>
                <c:pt idx="129">
                  <c:v>0.93185647180311992</c:v>
                </c:pt>
                <c:pt idx="130">
                  <c:v>0.93153477184332067</c:v>
                </c:pt>
                <c:pt idx="131">
                  <c:v>0.93118354436632456</c:v>
                </c:pt>
                <c:pt idx="132">
                  <c:v>0.93082961890282312</c:v>
                </c:pt>
                <c:pt idx="133">
                  <c:v>0.93047312325111964</c:v>
                </c:pt>
                <c:pt idx="134">
                  <c:v>0.93011417960803033</c:v>
                </c:pt>
                <c:pt idx="135">
                  <c:v>0.92975290470114913</c:v>
                </c:pt>
                <c:pt idx="136">
                  <c:v>0.92941744744414312</c:v>
                </c:pt>
                <c:pt idx="137">
                  <c:v>0.92905199805316296</c:v>
                </c:pt>
                <c:pt idx="138">
                  <c:v>0.92868452883106822</c:v>
                </c:pt>
                <c:pt idx="139">
                  <c:v>0.92831513676369237</c:v>
                </c:pt>
                <c:pt idx="140">
                  <c:v>0.92794391431447953</c:v>
                </c:pt>
                <c:pt idx="141">
                  <c:v>0.92757094964924891</c:v>
                </c:pt>
                <c:pt idx="142">
                  <c:v>0.92719632686552034</c:v>
                </c:pt>
                <c:pt idx="143">
                  <c:v>0.92682012622469456</c:v>
                </c:pt>
                <c:pt idx="144">
                  <c:v>0.92644242438582447</c:v>
                </c:pt>
                <c:pt idx="145">
                  <c:v>0.92606329464010073</c:v>
                </c:pt>
                <c:pt idx="146">
                  <c:v>0.92568280714552931</c:v>
                </c:pt>
                <c:pt idx="147">
                  <c:v>0.92533044102943263</c:v>
                </c:pt>
                <c:pt idx="148">
                  <c:v>0.92494752921464762</c:v>
                </c:pt>
                <c:pt idx="149">
                  <c:v>0.92456344897177645</c:v>
                </c:pt>
                <c:pt idx="150">
                  <c:v>0.9241782604351132</c:v>
                </c:pt>
                <c:pt idx="151">
                  <c:v>0.92379202176539332</c:v>
                </c:pt>
                <c:pt idx="152">
                  <c:v>0.92340478938980375</c:v>
                </c:pt>
                <c:pt idx="153">
                  <c:v>0.92304650966478086</c:v>
                </c:pt>
                <c:pt idx="154">
                  <c:v>0.92265751964842768</c:v>
                </c:pt>
                <c:pt idx="155">
                  <c:v>0.92226769324434299</c:v>
                </c:pt>
                <c:pt idx="156">
                  <c:v>0.92187708248616851</c:v>
                </c:pt>
                <c:pt idx="157">
                  <c:v>0.92148573893697772</c:v>
                </c:pt>
                <c:pt idx="158">
                  <c:v>0.92109371397382545</c:v>
                </c:pt>
                <c:pt idx="159">
                  <c:v>0.92070105908648181</c:v>
                </c:pt>
                <c:pt idx="160">
                  <c:v>0.92030782619278184</c:v>
                </c:pt>
                <c:pt idx="161">
                  <c:v>0.91994437450146072</c:v>
                </c:pt>
                <c:pt idx="162">
                  <c:v>0.91955017908537096</c:v>
                </c:pt>
                <c:pt idx="163">
                  <c:v>0.91915556312801727</c:v>
                </c:pt>
                <c:pt idx="164">
                  <c:v>0.91876058367970015</c:v>
                </c:pt>
                <c:pt idx="165">
                  <c:v>0.9183653001091896</c:v>
                </c:pt>
                <c:pt idx="166">
                  <c:v>0.91796977457861462</c:v>
                </c:pt>
                <c:pt idx="167">
                  <c:v>0.9175740725574727</c:v>
                </c:pt>
                <c:pt idx="168">
                  <c:v>0.91717826337973385</c:v>
                </c:pt>
                <c:pt idx="169">
                  <c:v>0.91678242084811479</c:v>
                </c:pt>
                <c:pt idx="170">
                  <c:v>0.91638662388962822</c:v>
                </c:pt>
                <c:pt idx="171">
                  <c:v>0.91599095726645219</c:v>
                </c:pt>
                <c:pt idx="172">
                  <c:v>0.91559551234598191</c:v>
                </c:pt>
                <c:pt idx="173">
                  <c:v>0.91520038793358538</c:v>
                </c:pt>
                <c:pt idx="174">
                  <c:v>0.9148056911710456</c:v>
                </c:pt>
                <c:pt idx="175">
                  <c:v>0.91438124516603303</c:v>
                </c:pt>
                <c:pt idx="176">
                  <c:v>0.91401805671149772</c:v>
                </c:pt>
                <c:pt idx="177">
                  <c:v>0.91359521617942541</c:v>
                </c:pt>
                <c:pt idx="178">
                  <c:v>0.91323367126706101</c:v>
                </c:pt>
                <c:pt idx="179">
                  <c:v>0.91281308951790796</c:v>
                </c:pt>
                <c:pt idx="180">
                  <c:v>0.91242391404617795</c:v>
                </c:pt>
                <c:pt idx="181">
                  <c:v>0.91203625506288288</c:v>
                </c:pt>
                <c:pt idx="182">
                  <c:v>0.91165032804598778</c:v>
                </c:pt>
                <c:pt idx="183">
                  <c:v>0.91126636772461578</c:v>
                </c:pt>
                <c:pt idx="184">
                  <c:v>0.91088462939665438</c:v>
                </c:pt>
                <c:pt idx="185">
                  <c:v>0.91050539017792098</c:v>
                </c:pt>
                <c:pt idx="186">
                  <c:v>0.91012895013658712</c:v>
                </c:pt>
                <c:pt idx="187">
                  <c:v>0.90975563325720132</c:v>
                </c:pt>
                <c:pt idx="188">
                  <c:v>0.9093857881688685</c:v>
                </c:pt>
                <c:pt idx="189">
                  <c:v>0.90901978856240884</c:v>
                </c:pt>
                <c:pt idx="190">
                  <c:v>0.90865803321229677</c:v>
                </c:pt>
                <c:pt idx="191">
                  <c:v>0.90830094551174712</c:v>
                </c:pt>
                <c:pt idx="192">
                  <c:v>0.90794897242456862</c:v>
                </c:pt>
                <c:pt idx="193">
                  <c:v>0.9076025827566736</c:v>
                </c:pt>
                <c:pt idx="194">
                  <c:v>0.90726226465484505</c:v>
                </c:pt>
                <c:pt idx="195">
                  <c:v>0.90692852225203591</c:v>
                </c:pt>
                <c:pt idx="196">
                  <c:v>0.90657705310208136</c:v>
                </c:pt>
                <c:pt idx="197">
                  <c:v>0.90628283444712743</c:v>
                </c:pt>
                <c:pt idx="198">
                  <c:v>0.90597193410137644</c:v>
                </c:pt>
                <c:pt idx="199">
                  <c:v>0.90566968638067269</c:v>
                </c:pt>
                <c:pt idx="200">
                  <c:v>0.90537659281640748</c:v>
                </c:pt>
                <c:pt idx="201">
                  <c:v>0.90509313205031472</c:v>
                </c:pt>
                <c:pt idx="202">
                  <c:v>0.90481975106867407</c:v>
                </c:pt>
                <c:pt idx="203">
                  <c:v>0.90455685636095573</c:v>
                </c:pt>
                <c:pt idx="204">
                  <c:v>0.90430480533550717</c:v>
                </c:pt>
                <c:pt idx="205">
                  <c:v>0.90406389835116463</c:v>
                </c:pt>
                <c:pt idx="206">
                  <c:v>0.90385161934920444</c:v>
                </c:pt>
                <c:pt idx="207">
                  <c:v>0.90363274720935971</c:v>
                </c:pt>
                <c:pt idx="208">
                  <c:v>0.90342551040694219</c:v>
                </c:pt>
                <c:pt idx="209">
                  <c:v>0.90324456301632017</c:v>
                </c:pt>
                <c:pt idx="210">
                  <c:v>0.90305969957665233</c:v>
                </c:pt>
                <c:pt idx="211">
                  <c:v>0.90288632443159456</c:v>
                </c:pt>
                <c:pt idx="212">
                  <c:v>0.90272424291643816</c:v>
                </c:pt>
                <c:pt idx="213">
                  <c:v>0.90257319354527021</c:v>
                </c:pt>
                <c:pt idx="214">
                  <c:v>0.90244327774240851</c:v>
                </c:pt>
                <c:pt idx="215">
                  <c:v>0.90231249352441611</c:v>
                </c:pt>
                <c:pt idx="216">
                  <c:v>0.90219165932006695</c:v>
                </c:pt>
                <c:pt idx="217">
                  <c:v>0.90208032268996496</c:v>
                </c:pt>
                <c:pt idx="218">
                  <c:v>0.90198556548013376</c:v>
                </c:pt>
                <c:pt idx="219">
                  <c:v>0.90189112793860726</c:v>
                </c:pt>
                <c:pt idx="220">
                  <c:v>0.90180473899661695</c:v>
                </c:pt>
                <c:pt idx="221">
                  <c:v>0.90172588584386537</c:v>
                </c:pt>
                <c:pt idx="222">
                  <c:v>0.90165934580555929</c:v>
                </c:pt>
                <c:pt idx="223">
                  <c:v>0.90159839766386363</c:v>
                </c:pt>
                <c:pt idx="224">
                  <c:v>0.901538234638528</c:v>
                </c:pt>
                <c:pt idx="225">
                  <c:v>0.90148771430003993</c:v>
                </c:pt>
                <c:pt idx="226">
                  <c:v>0.90143799157875737</c:v>
                </c:pt>
                <c:pt idx="227">
                  <c:v>0.90139635223474823</c:v>
                </c:pt>
                <c:pt idx="228">
                  <c:v>0.90135846999425251</c:v>
                </c:pt>
                <c:pt idx="229">
                  <c:v>0.90132404113338604</c:v>
                </c:pt>
                <c:pt idx="230">
                  <c:v>0.9012903097367283</c:v>
                </c:pt>
                <c:pt idx="231">
                  <c:v>0.901262180250609</c:v>
                </c:pt>
                <c:pt idx="232">
                  <c:v>0.90123668308009153</c:v>
                </c:pt>
                <c:pt idx="233">
                  <c:v>0.90121358855589628</c:v>
                </c:pt>
                <c:pt idx="234">
                  <c:v>0.90119103460887207</c:v>
                </c:pt>
                <c:pt idx="235">
                  <c:v>0.90117228163868579</c:v>
                </c:pt>
                <c:pt idx="236">
                  <c:v>0.90115532727731218</c:v>
                </c:pt>
                <c:pt idx="237">
                  <c:v>0.9011400066425177</c:v>
                </c:pt>
                <c:pt idx="238">
                  <c:v>0.90112507790860785</c:v>
                </c:pt>
                <c:pt idx="239">
                  <c:v>0.9011136747873969</c:v>
                </c:pt>
                <c:pt idx="240">
                  <c:v>0.90110151054109822</c:v>
                </c:pt>
                <c:pt idx="241">
                  <c:v>0.90109142435223233</c:v>
                </c:pt>
                <c:pt idx="242">
                  <c:v>0.90108232755073903</c:v>
                </c:pt>
                <c:pt idx="243">
                  <c:v>0.90107412538754295</c:v>
                </c:pt>
                <c:pt idx="244">
                  <c:v>0.90106673176642482</c:v>
                </c:pt>
                <c:pt idx="245">
                  <c:v>0.90106006853181853</c:v>
                </c:pt>
                <c:pt idx="246">
                  <c:v>0.90105359219998127</c:v>
                </c:pt>
                <c:pt idx="247">
                  <c:v>0.90104823063652251</c:v>
                </c:pt>
                <c:pt idx="248">
                  <c:v>0.90104340158189011</c:v>
                </c:pt>
                <c:pt idx="249">
                  <c:v>0.90103939806852007</c:v>
                </c:pt>
                <c:pt idx="250">
                  <c:v>0.90103544801835556</c:v>
                </c:pt>
                <c:pt idx="251">
                  <c:v>0.90103189178962473</c:v>
                </c:pt>
                <c:pt idx="252">
                  <c:v>0.90102869050418977</c:v>
                </c:pt>
                <c:pt idx="253">
                  <c:v>0.90102580905259244</c:v>
                </c:pt>
                <c:pt idx="254">
                  <c:v>0.90102321574147415</c:v>
                </c:pt>
                <c:pt idx="255">
                  <c:v>0.90102088197159547</c:v>
                </c:pt>
                <c:pt idx="256">
                  <c:v>0.90101878194425933</c:v>
                </c:pt>
                <c:pt idx="257">
                  <c:v>0.90101689239400584</c:v>
                </c:pt>
                <c:pt idx="258">
                  <c:v>0.90101519234553085</c:v>
                </c:pt>
                <c:pt idx="259">
                  <c:v>0.90101366289287788</c:v>
                </c:pt>
                <c:pt idx="260">
                  <c:v>0.90101239617684503</c:v>
                </c:pt>
                <c:pt idx="261">
                  <c:v>0.90101114752284939</c:v>
                </c:pt>
                <c:pt idx="262">
                  <c:v>0.90101002434887623</c:v>
                </c:pt>
                <c:pt idx="263">
                  <c:v>0.90100901409255962</c:v>
                </c:pt>
                <c:pt idx="264">
                  <c:v>0.90100817753696105</c:v>
                </c:pt>
                <c:pt idx="265">
                  <c:v>0.90100735304993462</c:v>
                </c:pt>
                <c:pt idx="266">
                  <c:v>0.90100661153958428</c:v>
                </c:pt>
                <c:pt idx="267">
                  <c:v>0.90100599758699618</c:v>
                </c:pt>
                <c:pt idx="268">
                  <c:v>0.90100539255058609</c:v>
                </c:pt>
                <c:pt idx="269">
                  <c:v>0.90100484845695916</c:v>
                </c:pt>
                <c:pt idx="270">
                  <c:v>0.90100439799899845</c:v>
                </c:pt>
                <c:pt idx="271">
                  <c:v>0.90100395411812828</c:v>
                </c:pt>
                <c:pt idx="272">
                  <c:v>0.90100358664431279</c:v>
                </c:pt>
                <c:pt idx="273">
                  <c:v>0.90100322455209048</c:v>
                </c:pt>
                <c:pt idx="274">
                  <c:v>0.90100292480095279</c:v>
                </c:pt>
                <c:pt idx="275">
                  <c:v>0.90100262945134801</c:v>
                </c:pt>
                <c:pt idx="276">
                  <c:v>0.90100238496103346</c:v>
                </c:pt>
                <c:pt idx="277">
                  <c:v>0.90100216317964621</c:v>
                </c:pt>
                <c:pt idx="278">
                  <c:v>0.90100196200096572</c:v>
                </c:pt>
                <c:pt idx="279">
                  <c:v>0.90100177951371063</c:v>
                </c:pt>
                <c:pt idx="280">
                  <c:v>0.90100159972063154</c:v>
                </c:pt>
                <c:pt idx="281">
                  <c:v>0.90100145089947525</c:v>
                </c:pt>
                <c:pt idx="282">
                  <c:v>0.90100131591074251</c:v>
                </c:pt>
                <c:pt idx="283">
                  <c:v>0.90100119347024177</c:v>
                </c:pt>
                <c:pt idx="284">
                  <c:v>0.90100108241281518</c:v>
                </c:pt>
                <c:pt idx="285">
                  <c:v>0.90100098168133091</c:v>
                </c:pt>
                <c:pt idx="286">
                  <c:v>0.90100089825899055</c:v>
                </c:pt>
                <c:pt idx="287">
                  <c:v>0.90100081465240445</c:v>
                </c:pt>
                <c:pt idx="288">
                  <c:v>0.90100073882174103</c:v>
                </c:pt>
                <c:pt idx="289">
                  <c:v>0.90100067602317591</c:v>
                </c:pt>
                <c:pt idx="290">
                  <c:v>0.9010006130876328</c:v>
                </c:pt>
                <c:pt idx="291">
                  <c:v>0.9010005609689552</c:v>
                </c:pt>
                <c:pt idx="292">
                  <c:v>0.9010005087374644</c:v>
                </c:pt>
                <c:pt idx="293">
                  <c:v>0.90100046548381396</c:v>
                </c:pt>
                <c:pt idx="294">
                  <c:v>0.90100042590520546</c:v>
                </c:pt>
                <c:pt idx="295">
                  <c:v>0.90100038968963969</c:v>
                </c:pt>
                <c:pt idx="296">
                  <c:v>0.90100035339677575</c:v>
                </c:pt>
                <c:pt idx="297">
                  <c:v>0.90100032622970339</c:v>
                </c:pt>
                <c:pt idx="298">
                  <c:v>0.90100029848486496</c:v>
                </c:pt>
                <c:pt idx="299">
                  <c:v>0.90100027309820274</c:v>
                </c:pt>
                <c:pt idx="300">
                  <c:v>0.90100025210055035</c:v>
                </c:pt>
                <c:pt idx="301">
                  <c:v>0.90100023065670365</c:v>
                </c:pt>
                <c:pt idx="302">
                  <c:v>0.90100021292040056</c:v>
                </c:pt>
                <c:pt idx="303">
                  <c:v>0.90100019654713892</c:v>
                </c:pt>
                <c:pt idx="304">
                  <c:v>0.9010001798262105</c:v>
                </c:pt>
                <c:pt idx="305">
                  <c:v>0.90100016599646715</c:v>
                </c:pt>
                <c:pt idx="306">
                  <c:v>0.90100015322972715</c:v>
                </c:pt>
                <c:pt idx="307">
                  <c:v>0.90100014144433671</c:v>
                </c:pt>
                <c:pt idx="308">
                  <c:v>0.90100013173120752</c:v>
                </c:pt>
                <c:pt idx="309">
                  <c:v>0.90100012159848186</c:v>
                </c:pt>
                <c:pt idx="310">
                  <c:v>0.90100011224475185</c:v>
                </c:pt>
                <c:pt idx="311">
                  <c:v>0.90100010453580648</c:v>
                </c:pt>
                <c:pt idx="312">
                  <c:v>0.90100009735603492</c:v>
                </c:pt>
                <c:pt idx="313">
                  <c:v>0.90100009066913422</c:v>
                </c:pt>
                <c:pt idx="314">
                  <c:v>0.90100008444128998</c:v>
                </c:pt>
                <c:pt idx="315">
                  <c:v>0.90100007864100629</c:v>
                </c:pt>
                <c:pt idx="316">
                  <c:v>0.9010000732389466</c:v>
                </c:pt>
                <c:pt idx="317">
                  <c:v>0.901000068207786</c:v>
                </c:pt>
                <c:pt idx="318">
                  <c:v>0.90100006408972211</c:v>
                </c:pt>
                <c:pt idx="319">
                  <c:v>0.90100005968677344</c:v>
                </c:pt>
                <c:pt idx="320">
                  <c:v>0.90100005608292744</c:v>
                </c:pt>
                <c:pt idx="321">
                  <c:v>0.90100005269657502</c:v>
                </c:pt>
                <c:pt idx="322">
                  <c:v>0.90100004951459756</c:v>
                </c:pt>
                <c:pt idx="323">
                  <c:v>0.90100004611252715</c:v>
                </c:pt>
                <c:pt idx="324">
                  <c:v>0.90100004332793493</c:v>
                </c:pt>
                <c:pt idx="325">
                  <c:v>0.90100004071141793</c:v>
                </c:pt>
                <c:pt idx="326">
                  <c:v>0.90100003859476063</c:v>
                </c:pt>
                <c:pt idx="327">
                  <c:v>0.90100003626394698</c:v>
                </c:pt>
                <c:pt idx="328">
                  <c:v>0.90100003407383233</c:v>
                </c:pt>
                <c:pt idx="329">
                  <c:v>0.90100003230212722</c:v>
                </c:pt>
                <c:pt idx="330">
                  <c:v>0.90100003062250267</c:v>
                </c:pt>
                <c:pt idx="331">
                  <c:v>0.90100002877295271</c:v>
                </c:pt>
                <c:pt idx="332">
                  <c:v>0.9010000272767571</c:v>
                </c:pt>
                <c:pt idx="333">
                  <c:v>0.90100002585832961</c:v>
                </c:pt>
                <c:pt idx="334">
                  <c:v>0.90100002451363026</c:v>
                </c:pt>
                <c:pt idx="335">
                  <c:v>0.90100002323882844</c:v>
                </c:pt>
                <c:pt idx="336">
                  <c:v>0.90100002203029284</c:v>
                </c:pt>
                <c:pt idx="337">
                  <c:v>0.90100002107131039</c:v>
                </c:pt>
                <c:pt idx="338">
                  <c:v>0.90100001997544965</c:v>
                </c:pt>
                <c:pt idx="339">
                  <c:v>0.90100001910587779</c:v>
                </c:pt>
                <c:pt idx="340">
                  <c:v>0.90100001811219188</c:v>
                </c:pt>
                <c:pt idx="341">
                  <c:v>0.90100001732369828</c:v>
                </c:pt>
                <c:pt idx="342">
                  <c:v>0.90100001656951645</c:v>
                </c:pt>
                <c:pt idx="343">
                  <c:v>0.90100001584815403</c:v>
                </c:pt>
                <c:pt idx="344">
                  <c:v>0.90100001515818362</c:v>
                </c:pt>
                <c:pt idx="345">
                  <c:v>0.90100001449823963</c:v>
                </c:pt>
                <c:pt idx="346">
                  <c:v>0.901000013867016</c:v>
                </c:pt>
                <c:pt idx="347">
                  <c:v>0.9010000132632634</c:v>
                </c:pt>
                <c:pt idx="348">
                  <c:v>0.90100001279923569</c:v>
                </c:pt>
                <c:pt idx="349">
                  <c:v>0.90100001224195458</c:v>
                </c:pt>
                <c:pt idx="350">
                  <c:v>0.9010000118136442</c:v>
                </c:pt>
                <c:pt idx="351">
                  <c:v>0.90100001129925911</c:v>
                </c:pt>
                <c:pt idx="352">
                  <c:v>0.90100001090391801</c:v>
                </c:pt>
                <c:pt idx="353">
                  <c:v>0.90100001052240375</c:v>
                </c:pt>
                <c:pt idx="354">
                  <c:v>0.90100001015423281</c:v>
                </c:pt>
                <c:pt idx="355">
                  <c:v>0.90100000979893891</c:v>
                </c:pt>
                <c:pt idx="356">
                  <c:v>0.90100000945607173</c:v>
                </c:pt>
                <c:pt idx="357">
                  <c:v>0.90100000912519684</c:v>
                </c:pt>
                <c:pt idx="358">
                  <c:v>0.90100000880589504</c:v>
                </c:pt>
                <c:pt idx="359">
                  <c:v>0.90100000849776163</c:v>
                </c:pt>
                <c:pt idx="360">
                  <c:v>0.90100000827375548</c:v>
                </c:pt>
                <c:pt idx="361">
                  <c:v>0.90100000798423552</c:v>
                </c:pt>
                <c:pt idx="362">
                  <c:v>0.9010000077737611</c:v>
                </c:pt>
                <c:pt idx="363">
                  <c:v>0.90100000756883292</c:v>
                </c:pt>
                <c:pt idx="364">
                  <c:v>0.90100000736930486</c:v>
                </c:pt>
                <c:pt idx="365">
                  <c:v>0.90100000711142236</c:v>
                </c:pt>
                <c:pt idx="366">
                  <c:v>0.90100000692394799</c:v>
                </c:pt>
                <c:pt idx="367">
                  <c:v>0.90100000674141401</c:v>
                </c:pt>
                <c:pt idx="368">
                  <c:v>0.90100000656369028</c:v>
                </c:pt>
                <c:pt idx="369">
                  <c:v>0.90100000639065014</c:v>
                </c:pt>
                <c:pt idx="370">
                  <c:v>0.90100000627783094</c:v>
                </c:pt>
                <c:pt idx="371">
                  <c:v>0.90100000611232411</c:v>
                </c:pt>
                <c:pt idx="372">
                  <c:v>0.90100000595117902</c:v>
                </c:pt>
                <c:pt idx="373">
                  <c:v>0.90100000584611528</c:v>
                </c:pt>
                <c:pt idx="374">
                  <c:v>0.90100000569198602</c:v>
                </c:pt>
                <c:pt idx="375">
                  <c:v>0.90100000559149651</c:v>
                </c:pt>
                <c:pt idx="376">
                  <c:v>0.90100000544407755</c:v>
                </c:pt>
                <c:pt idx="377">
                  <c:v>0.9010000053479631</c:v>
                </c:pt>
                <c:pt idx="378">
                  <c:v>0.90100000520696255</c:v>
                </c:pt>
                <c:pt idx="379">
                  <c:v>0.90100000511503286</c:v>
                </c:pt>
                <c:pt idx="380">
                  <c:v>0.90100000502472555</c:v>
                </c:pt>
                <c:pt idx="381">
                  <c:v>0.90100000493601207</c:v>
                </c:pt>
                <c:pt idx="382">
                  <c:v>0.90100000484886422</c:v>
                </c:pt>
                <c:pt idx="383">
                  <c:v>0.90100000476325448</c:v>
                </c:pt>
                <c:pt idx="384">
                  <c:v>0.90100000467915575</c:v>
                </c:pt>
                <c:pt idx="385">
                  <c:v>0.90100000463766461</c:v>
                </c:pt>
                <c:pt idx="386">
                  <c:v>0.90100000455578244</c:v>
                </c:pt>
                <c:pt idx="387">
                  <c:v>0.90100000447534534</c:v>
                </c:pt>
                <c:pt idx="388">
                  <c:v>0.90100000443566086</c:v>
                </c:pt>
                <c:pt idx="389">
                  <c:v>0.90100000435734384</c:v>
                </c:pt>
                <c:pt idx="390">
                  <c:v>0.90100000431870531</c:v>
                </c:pt>
                <c:pt idx="391">
                  <c:v>0.90100000424245263</c:v>
                </c:pt>
                <c:pt idx="392">
                  <c:v>0.90100000420483251</c:v>
                </c:pt>
                <c:pt idx="393">
                  <c:v>0.90100000416754578</c:v>
                </c:pt>
                <c:pt idx="394">
                  <c:v>0.90100000413058967</c:v>
                </c:pt>
                <c:pt idx="395">
                  <c:v>0.90100000409396108</c:v>
                </c:pt>
                <c:pt idx="396">
                  <c:v>0.90100000405765723</c:v>
                </c:pt>
                <c:pt idx="397">
                  <c:v>0.9010000039860121</c:v>
                </c:pt>
                <c:pt idx="398">
                  <c:v>0.90100000395066515</c:v>
                </c:pt>
                <c:pt idx="399">
                  <c:v>0.90100000391563151</c:v>
                </c:pt>
                <c:pt idx="400">
                  <c:v>0.90100000391563151</c:v>
                </c:pt>
                <c:pt idx="401">
                  <c:v>0.90100000388090851</c:v>
                </c:pt>
                <c:pt idx="402">
                  <c:v>0.90100000384649326</c:v>
                </c:pt>
                <c:pt idx="403">
                  <c:v>0.9010000038123831</c:v>
                </c:pt>
                <c:pt idx="404">
                  <c:v>0.90100000377857525</c:v>
                </c:pt>
                <c:pt idx="405">
                  <c:v>0.90100000374506717</c:v>
                </c:pt>
                <c:pt idx="406">
                  <c:v>0.90100000374506717</c:v>
                </c:pt>
                <c:pt idx="407">
                  <c:v>0.90100000371185607</c:v>
                </c:pt>
                <c:pt idx="408">
                  <c:v>0.9010000036789394</c:v>
                </c:pt>
                <c:pt idx="409">
                  <c:v>0.90100000364631461</c:v>
                </c:pt>
                <c:pt idx="410">
                  <c:v>0.90100000364631461</c:v>
                </c:pt>
                <c:pt idx="411">
                  <c:v>0.90100000361397892</c:v>
                </c:pt>
                <c:pt idx="412">
                  <c:v>0.90100000358192989</c:v>
                </c:pt>
                <c:pt idx="413">
                  <c:v>0.90100000358192989</c:v>
                </c:pt>
                <c:pt idx="414">
                  <c:v>0.90100000355016507</c:v>
                </c:pt>
                <c:pt idx="415">
                  <c:v>0.90100000351868181</c:v>
                </c:pt>
                <c:pt idx="416">
                  <c:v>0.90100000351868181</c:v>
                </c:pt>
                <c:pt idx="417">
                  <c:v>0.90100000348747755</c:v>
                </c:pt>
                <c:pt idx="418">
                  <c:v>0.90100000348747755</c:v>
                </c:pt>
                <c:pt idx="419">
                  <c:v>0.90100000348747755</c:v>
                </c:pt>
                <c:pt idx="420">
                  <c:v>0.90100000345655007</c:v>
                </c:pt>
                <c:pt idx="421">
                  <c:v>0.90100000345655007</c:v>
                </c:pt>
                <c:pt idx="422">
                  <c:v>0.90100000342589659</c:v>
                </c:pt>
                <c:pt idx="423">
                  <c:v>0.90100000342589659</c:v>
                </c:pt>
                <c:pt idx="424">
                  <c:v>0.90100000342589659</c:v>
                </c:pt>
                <c:pt idx="425">
                  <c:v>0.901000003395515</c:v>
                </c:pt>
                <c:pt idx="426">
                  <c:v>0.901000003395515</c:v>
                </c:pt>
                <c:pt idx="427">
                  <c:v>0.90100000336540265</c:v>
                </c:pt>
                <c:pt idx="428">
                  <c:v>0.90100000336540265</c:v>
                </c:pt>
                <c:pt idx="429">
                  <c:v>0.90100000336540265</c:v>
                </c:pt>
                <c:pt idx="430">
                  <c:v>0.9010000033355573</c:v>
                </c:pt>
                <c:pt idx="431">
                  <c:v>0.9010000033355573</c:v>
                </c:pt>
                <c:pt idx="432">
                  <c:v>0.9010000033355573</c:v>
                </c:pt>
                <c:pt idx="433">
                  <c:v>0.90100000330597652</c:v>
                </c:pt>
                <c:pt idx="434">
                  <c:v>0.90100000330597652</c:v>
                </c:pt>
                <c:pt idx="435">
                  <c:v>0.90100000330597652</c:v>
                </c:pt>
                <c:pt idx="436">
                  <c:v>0.90100000327665797</c:v>
                </c:pt>
                <c:pt idx="437">
                  <c:v>0.90100000327665797</c:v>
                </c:pt>
                <c:pt idx="438">
                  <c:v>0.90100000327665797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49152"/>
        <c:axId val="51651328"/>
      </c:scatterChart>
      <c:scatterChart>
        <c:scatterStyle val="lineMarker"/>
        <c:varyColors val="0"/>
        <c:ser>
          <c:idx val="1"/>
          <c:order val="4"/>
          <c:tx>
            <c:strRef>
              <c:f>'Maha R80N pFb (2)'!$U$1</c:f>
              <c:strCache>
                <c:ptCount val="1"/>
                <c:pt idx="0">
                  <c:v>h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'Maha R80N pFb (2)'!$S$2:$S$62</c:f>
              <c:numCache>
                <c:formatCode>0.000</c:formatCode>
                <c:ptCount val="61"/>
                <c:pt idx="0">
                  <c:v>0.53800000000000003</c:v>
                </c:pt>
                <c:pt idx="1">
                  <c:v>0.53300000000000003</c:v>
                </c:pt>
                <c:pt idx="2">
                  <c:v>0.52800000000000002</c:v>
                </c:pt>
                <c:pt idx="3">
                  <c:v>0.52300000000000002</c:v>
                </c:pt>
                <c:pt idx="4">
                  <c:v>0.51800000000000002</c:v>
                </c:pt>
                <c:pt idx="5">
                  <c:v>0.51300000000000001</c:v>
                </c:pt>
                <c:pt idx="6">
                  <c:v>0.50800000000000001</c:v>
                </c:pt>
                <c:pt idx="7">
                  <c:v>0.503</c:v>
                </c:pt>
                <c:pt idx="8">
                  <c:v>0.498</c:v>
                </c:pt>
                <c:pt idx="9">
                  <c:v>0.49299999999999999</c:v>
                </c:pt>
                <c:pt idx="10">
                  <c:v>0.48799999999999999</c:v>
                </c:pt>
                <c:pt idx="11">
                  <c:v>0.48299999999999998</c:v>
                </c:pt>
                <c:pt idx="12">
                  <c:v>0.47799999999999998</c:v>
                </c:pt>
                <c:pt idx="13">
                  <c:v>0.47299999999999998</c:v>
                </c:pt>
                <c:pt idx="14">
                  <c:v>0.46799999999999997</c:v>
                </c:pt>
                <c:pt idx="15">
                  <c:v>0.46299999999999997</c:v>
                </c:pt>
                <c:pt idx="16">
                  <c:v>0.45799999999999996</c:v>
                </c:pt>
                <c:pt idx="17">
                  <c:v>0.45299999999999996</c:v>
                </c:pt>
                <c:pt idx="18">
                  <c:v>0.44799999999999995</c:v>
                </c:pt>
                <c:pt idx="19">
                  <c:v>0.44299999999999995</c:v>
                </c:pt>
                <c:pt idx="20">
                  <c:v>0.43799999999999994</c:v>
                </c:pt>
                <c:pt idx="21">
                  <c:v>0.43299999999999994</c:v>
                </c:pt>
                <c:pt idx="22">
                  <c:v>0.42799999999999994</c:v>
                </c:pt>
                <c:pt idx="23">
                  <c:v>0.42299999999999993</c:v>
                </c:pt>
                <c:pt idx="24">
                  <c:v>0.41799999999999993</c:v>
                </c:pt>
                <c:pt idx="25">
                  <c:v>0.41299999999999992</c:v>
                </c:pt>
                <c:pt idx="26">
                  <c:v>0.40799999999999992</c:v>
                </c:pt>
                <c:pt idx="27">
                  <c:v>0.40299999999999991</c:v>
                </c:pt>
                <c:pt idx="28">
                  <c:v>0.39799999999999991</c:v>
                </c:pt>
                <c:pt idx="29">
                  <c:v>0.3929999999999999</c:v>
                </c:pt>
                <c:pt idx="30">
                  <c:v>0.3879999999999999</c:v>
                </c:pt>
                <c:pt idx="31">
                  <c:v>0.3829999999999999</c:v>
                </c:pt>
                <c:pt idx="32">
                  <c:v>0.37799999999999989</c:v>
                </c:pt>
                <c:pt idx="33">
                  <c:v>0.37299999999999989</c:v>
                </c:pt>
                <c:pt idx="34">
                  <c:v>0.36799999999999988</c:v>
                </c:pt>
                <c:pt idx="35">
                  <c:v>0.36299999999999988</c:v>
                </c:pt>
                <c:pt idx="36">
                  <c:v>0.35799999999999987</c:v>
                </c:pt>
                <c:pt idx="37">
                  <c:v>0.35299999999999987</c:v>
                </c:pt>
                <c:pt idx="38">
                  <c:v>0.34799999999999986</c:v>
                </c:pt>
                <c:pt idx="39">
                  <c:v>0.34299999999999986</c:v>
                </c:pt>
                <c:pt idx="40">
                  <c:v>0.33799999999999986</c:v>
                </c:pt>
                <c:pt idx="41">
                  <c:v>0.33299999999999985</c:v>
                </c:pt>
                <c:pt idx="42">
                  <c:v>0.32799999999999985</c:v>
                </c:pt>
                <c:pt idx="43">
                  <c:v>0.32299999999999984</c:v>
                </c:pt>
                <c:pt idx="44">
                  <c:v>0.31799999999999984</c:v>
                </c:pt>
                <c:pt idx="45">
                  <c:v>0.31299999999999983</c:v>
                </c:pt>
                <c:pt idx="46">
                  <c:v>0.30799999999999983</c:v>
                </c:pt>
                <c:pt idx="47">
                  <c:v>0.30299999999999983</c:v>
                </c:pt>
                <c:pt idx="48">
                  <c:v>0.29799999999999982</c:v>
                </c:pt>
                <c:pt idx="49">
                  <c:v>0.29299999999999982</c:v>
                </c:pt>
                <c:pt idx="50">
                  <c:v>0.28799999999999981</c:v>
                </c:pt>
                <c:pt idx="51">
                  <c:v>0.28299999999999981</c:v>
                </c:pt>
                <c:pt idx="52">
                  <c:v>0.2779999999999998</c:v>
                </c:pt>
                <c:pt idx="53">
                  <c:v>0.2729999999999998</c:v>
                </c:pt>
                <c:pt idx="54">
                  <c:v>0.26799999999999979</c:v>
                </c:pt>
                <c:pt idx="55">
                  <c:v>0.26299999999999979</c:v>
                </c:pt>
                <c:pt idx="56">
                  <c:v>0.25799999999999979</c:v>
                </c:pt>
                <c:pt idx="57">
                  <c:v>0.25299999999999978</c:v>
                </c:pt>
                <c:pt idx="58">
                  <c:v>0.24799999999999978</c:v>
                </c:pt>
                <c:pt idx="59">
                  <c:v>0.24299999999999977</c:v>
                </c:pt>
                <c:pt idx="60">
                  <c:v>0.23799999999999977</c:v>
                </c:pt>
              </c:numCache>
            </c:numRef>
          </c:xVal>
          <c:yVal>
            <c:numRef>
              <c:f>'Maha R80N pFb (2)'!$U$2:$U$63</c:f>
              <c:numCache>
                <c:formatCode>General</c:formatCode>
                <c:ptCount val="62"/>
                <c:pt idx="0">
                  <c:v>10.778013004396232</c:v>
                </c:pt>
                <c:pt idx="1">
                  <c:v>11.325474282594936</c:v>
                </c:pt>
                <c:pt idx="2">
                  <c:v>11.899781332460471</c:v>
                </c:pt>
                <c:pt idx="3">
                  <c:v>12.502934504376846</c:v>
                </c:pt>
                <c:pt idx="4">
                  <c:v>13.137135375273449</c:v>
                </c:pt>
                <c:pt idx="5">
                  <c:v>13.804812350451765</c:v>
                </c:pt>
                <c:pt idx="6">
                  <c:v>14.508650216138502</c:v>
                </c:pt>
                <c:pt idx="7">
                  <c:v>15.251624360581648</c:v>
                </c:pt>
                <c:pt idx="8">
                  <c:v>16.037040531608138</c:v>
                </c:pt>
                <c:pt idx="9">
                  <c:v>16.868581184112493</c:v>
                </c:pt>
                <c:pt idx="10">
                  <c:v>17.750359701239169</c:v>
                </c:pt>
                <c:pt idx="11">
                  <c:v>18.686984060011401</c:v>
                </c:pt>
                <c:pt idx="12">
                  <c:v>19.683631871272272</c:v>
                </c:pt>
                <c:pt idx="13">
                  <c:v>20.746139175010846</c:v>
                </c:pt>
                <c:pt idx="14">
                  <c:v>21.881105941375836</c:v>
                </c:pt>
                <c:pt idx="15">
                  <c:v>23.096021948670192</c:v>
                </c:pt>
                <c:pt idx="16">
                  <c:v>24.399417626344686</c:v>
                </c:pt>
                <c:pt idx="17">
                  <c:v>25.8010456208102</c:v>
                </c:pt>
                <c:pt idx="18">
                  <c:v>27.312100339486356</c:v>
                </c:pt>
                <c:pt idx="19">
                  <c:v>28.945484650982365</c:v>
                </c:pt>
                <c:pt idx="20">
                  <c:v>30.716135392088759</c:v>
                </c:pt>
                <c:pt idx="21">
                  <c:v>32.641422515751671</c:v>
                </c:pt>
                <c:pt idx="22">
                  <c:v>34.741640810102226</c:v>
                </c:pt>
                <c:pt idx="23">
                  <c:v>37.040618373450059</c:v>
                </c:pt>
                <c:pt idx="24">
                  <c:v>39.566472730741133</c:v>
                </c:pt>
                <c:pt idx="25">
                  <c:v>42.352553926968767</c:v>
                </c:pt>
                <c:pt idx="26">
                  <c:v>45.438624389170087</c:v>
                </c:pt>
                <c:pt idx="27">
                  <c:v>48.872337876390688</c:v>
                </c:pt>
                <c:pt idx="28">
                  <c:v>52.711094011049035</c:v>
                </c:pt>
                <c:pt idx="29">
                  <c:v>57.024359204022666</c:v>
                </c:pt>
                <c:pt idx="30">
                  <c:v>61.896555583539886</c:v>
                </c:pt>
                <c:pt idx="31">
                  <c:v>67.430619068586651</c:v>
                </c:pt>
                <c:pt idx="32">
                  <c:v>73.752301036288287</c:v>
                </c:pt>
                <c:pt idx="33">
                  <c:v>81.015208443652682</c:v>
                </c:pt>
                <c:pt idx="34">
                  <c:v>89.406401427733499</c:v>
                </c:pt>
                <c:pt idx="35">
                  <c:v>99.152034193542363</c:v>
                </c:pt>
                <c:pt idx="36">
                  <c:v>110.52197003277246</c:v>
                </c:pt>
                <c:pt idx="37">
                  <c:v>123.83151083009366</c:v>
                </c:pt>
                <c:pt idx="38">
                  <c:v>139.43751440299943</c:v>
                </c:pt>
                <c:pt idx="39">
                  <c:v>157.72574002659542</c:v>
                </c:pt>
                <c:pt idx="40">
                  <c:v>179.08719721178392</c:v>
                </c:pt>
                <c:pt idx="41">
                  <c:v>203.88450243490158</c:v>
                </c:pt>
                <c:pt idx="42">
                  <c:v>232.41447840246113</c:v>
                </c:pt>
                <c:pt idx="43">
                  <c:v>264.87776634601869</c:v>
                </c:pt>
                <c:pt idx="44">
                  <c:v>301.36602047891091</c:v>
                </c:pt>
                <c:pt idx="45">
                  <c:v>341.87084409817527</c:v>
                </c:pt>
                <c:pt idx="46">
                  <c:v>386.30976595761518</c:v>
                </c:pt>
                <c:pt idx="47">
                  <c:v>434.55917133333702</c:v>
                </c:pt>
                <c:pt idx="48">
                  <c:v>486.48467105640594</c:v>
                </c:pt>
                <c:pt idx="49">
                  <c:v>541.96365345611673</c:v>
                </c:pt>
                <c:pt idx="50">
                  <c:v>600.89911771776985</c:v>
                </c:pt>
                <c:pt idx="51">
                  <c:v>663.22642146475062</c:v>
                </c:pt>
                <c:pt idx="52">
                  <c:v>728.91530414699855</c:v>
                </c:pt>
                <c:pt idx="53">
                  <c:v>797.969260023674</c:v>
                </c:pt>
                <c:pt idx="54">
                  <c:v>870.42372559168166</c:v>
                </c:pt>
                <c:pt idx="55">
                  <c:v>946.343980073338</c:v>
                </c:pt>
                <c:pt idx="56">
                  <c:v>1025.8232487301611</c:v>
                </c:pt>
                <c:pt idx="57">
                  <c:v>1108.981242737176</c:v>
                </c:pt>
                <c:pt idx="58">
                  <c:v>1195.9632254354322</c:v>
                </c:pt>
                <c:pt idx="59">
                  <c:v>1286.9396225773771</c:v>
                </c:pt>
                <c:pt idx="60">
                  <c:v>1382.1061640246535</c:v>
                </c:pt>
                <c:pt idx="61">
                  <c:v>1481.684537289854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59136"/>
        <c:axId val="51653248"/>
      </c:scatterChart>
      <c:valAx>
        <c:axId val="5164915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Water content kg/kg</a:t>
                </a:r>
              </a:p>
            </c:rich>
          </c:tx>
          <c:layout>
            <c:manualLayout>
              <c:xMode val="edge"/>
              <c:yMode val="edge"/>
              <c:x val="0.33037730644030144"/>
              <c:y val="0.89877633539050861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1651328"/>
        <c:crosses val="autoZero"/>
        <c:crossBetween val="midCat"/>
      </c:valAx>
      <c:valAx>
        <c:axId val="51651328"/>
        <c:scaling>
          <c:orientation val="minMax"/>
          <c:min val="0.8780000000000001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Specific volume dm3/kg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1649152"/>
        <c:crosses val="autoZero"/>
        <c:crossBetween val="midCat"/>
      </c:valAx>
      <c:valAx>
        <c:axId val="51653248"/>
        <c:scaling>
          <c:orientation val="minMax"/>
          <c:max val="1000"/>
        </c:scaling>
        <c:delete val="0"/>
        <c:axPos val="r"/>
        <c:numFmt formatCode="General" sourceLinked="1"/>
        <c:majorTickMark val="out"/>
        <c:minorTickMark val="none"/>
        <c:tickLblPos val="nextTo"/>
        <c:crossAx val="51659136"/>
        <c:crosses val="max"/>
        <c:crossBetween val="midCat"/>
      </c:valAx>
      <c:valAx>
        <c:axId val="5165913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516532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'Maha R80N ret(2)b'!$AC$23</c:f>
              <c:strCache>
                <c:ptCount val="1"/>
                <c:pt idx="0">
                  <c:v>Wre</c:v>
                </c:pt>
              </c:strCache>
            </c:strRef>
          </c:tx>
          <c:invertIfNegative val="0"/>
          <c:cat>
            <c:strRef>
              <c:f>'Maha R80N ret(2)b'!$Y$24:$Y$30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'Maha R80N ret(2)b'!$AC$24:$AC$30</c:f>
              <c:numCache>
                <c:formatCode>General</c:formatCode>
                <c:ptCount val="7"/>
                <c:pt idx="0">
                  <c:v>0.14450457866315231</c:v>
                </c:pt>
                <c:pt idx="1">
                  <c:v>0.18211329256939587</c:v>
                </c:pt>
                <c:pt idx="2">
                  <c:v>0.1832145096950154</c:v>
                </c:pt>
                <c:pt idx="3">
                  <c:v>0.1832150843972716</c:v>
                </c:pt>
                <c:pt idx="4">
                  <c:v>0.18321524374716769</c:v>
                </c:pt>
                <c:pt idx="5">
                  <c:v>0.18321529665375086</c:v>
                </c:pt>
                <c:pt idx="6">
                  <c:v>0.18321529877319118</c:v>
                </c:pt>
              </c:numCache>
            </c:numRef>
          </c:val>
        </c:ser>
        <c:ser>
          <c:idx val="0"/>
          <c:order val="1"/>
          <c:tx>
            <c:strRef>
              <c:f>'Maha R80N ret(2)b'!$AD$23</c:f>
              <c:strCache>
                <c:ptCount val="1"/>
                <c:pt idx="0">
                  <c:v>Wbs</c:v>
                </c:pt>
              </c:strCache>
            </c:strRef>
          </c:tx>
          <c:invertIfNegative val="0"/>
          <c:cat>
            <c:strRef>
              <c:f>'Maha R80N ret(2)b'!$Y$24:$Y$30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'Maha R80N ret(2)b'!$AD$24:$AD$30</c:f>
              <c:numCache>
                <c:formatCode>General</c:formatCode>
                <c:ptCount val="7"/>
                <c:pt idx="0">
                  <c:v>4.5790711372688004E-4</c:v>
                </c:pt>
                <c:pt idx="1">
                  <c:v>2.8636260977048283E-2</c:v>
                </c:pt>
                <c:pt idx="2">
                  <c:v>0.11286315682519413</c:v>
                </c:pt>
                <c:pt idx="3">
                  <c:v>0.1261153711661229</c:v>
                </c:pt>
                <c:pt idx="4">
                  <c:v>0.13617029979911865</c:v>
                </c:pt>
                <c:pt idx="5">
                  <c:v>0.14312824888819936</c:v>
                </c:pt>
                <c:pt idx="6">
                  <c:v>0.14351387792217532</c:v>
                </c:pt>
              </c:numCache>
            </c:numRef>
          </c:val>
        </c:ser>
        <c:ser>
          <c:idx val="2"/>
          <c:order val="2"/>
          <c:tx>
            <c:strRef>
              <c:f>'Maha R80N ret(2)b'!$AF$23</c:f>
              <c:strCache>
                <c:ptCount val="1"/>
                <c:pt idx="0">
                  <c:v>Wma</c:v>
                </c:pt>
              </c:strCache>
            </c:strRef>
          </c:tx>
          <c:invertIfNegative val="0"/>
          <c:cat>
            <c:strRef>
              <c:f>'Maha R80N ret(2)b'!$Y$24:$Y$30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'Maha R80N ret(2)b'!$AF$24:$AF$30</c:f>
              <c:numCache>
                <c:formatCode>General</c:formatCode>
                <c:ptCount val="7"/>
                <c:pt idx="0">
                  <c:v>1.0870770681034175E-3</c:v>
                </c:pt>
                <c:pt idx="1">
                  <c:v>2.4466991492452309E-3</c:v>
                </c:pt>
                <c:pt idx="2">
                  <c:v>1.1891848808683908E-2</c:v>
                </c:pt>
                <c:pt idx="3">
                  <c:v>2.0104413596806155E-2</c:v>
                </c:pt>
                <c:pt idx="4">
                  <c:v>3.9093406300763966E-2</c:v>
                </c:pt>
                <c:pt idx="5">
                  <c:v>0.1027481816604251</c:v>
                </c:pt>
                <c:pt idx="6">
                  <c:v>0.11268904425248699</c:v>
                </c:pt>
              </c:numCache>
            </c:numRef>
          </c:val>
        </c:ser>
        <c:ser>
          <c:idx val="3"/>
          <c:order val="3"/>
          <c:tx>
            <c:strRef>
              <c:f>'Maha R80N ret(2)b'!$AG$23</c:f>
              <c:strCache>
                <c:ptCount val="1"/>
                <c:pt idx="0">
                  <c:v>Wip</c:v>
                </c:pt>
              </c:strCache>
            </c:strRef>
          </c:tx>
          <c:invertIfNegative val="0"/>
          <c:cat>
            <c:strRef>
              <c:f>'Maha R80N ret(2)b'!$Y$24:$Y$30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'Maha R80N ret(2)b'!$AG$24:$AG$30</c:f>
              <c:numCache>
                <c:formatCode>_(* #,##0.00_);_(* \(#,##0.00\);_(* "-"??_);_(@_)</c:formatCode>
                <c:ptCount val="7"/>
                <c:pt idx="0">
                  <c:v>2.9249811486662936E-9</c:v>
                </c:pt>
                <c:pt idx="1">
                  <c:v>1.0400839815959409E-7</c:v>
                </c:pt>
                <c:pt idx="2">
                  <c:v>1.6080942058090809E-5</c:v>
                </c:pt>
                <c:pt idx="3">
                  <c:v>5.0409373683966005E-5</c:v>
                </c:pt>
                <c:pt idx="4">
                  <c:v>2.374236389893182E-4</c:v>
                </c:pt>
                <c:pt idx="5">
                  <c:v>1.445757730016106E-2</c:v>
                </c:pt>
                <c:pt idx="6">
                  <c:v>4.9703321092243194E-2</c:v>
                </c:pt>
              </c:numCache>
            </c:numRef>
          </c:val>
        </c:ser>
        <c:ser>
          <c:idx val="4"/>
          <c:order val="4"/>
          <c:tx>
            <c:strRef>
              <c:f>'Maha R80N ret(2)b'!$AH$23</c:f>
              <c:strCache>
                <c:ptCount val="1"/>
                <c:pt idx="0">
                  <c:v>V Air </c:v>
                </c:pt>
              </c:strCache>
            </c:strRef>
          </c:tx>
          <c:invertIfNegative val="0"/>
          <c:cat>
            <c:strRef>
              <c:f>'Maha R80N ret(2)b'!$Y$24:$Y$30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'Maha R80N ret(2)b'!$AH$24:$AH$30</c:f>
              <c:numCache>
                <c:formatCode>_-* #,##0.000\ _€_-;\-* #,##0.000\ _€_-;_-* "-"???\ _€_-;_-@_-</c:formatCode>
                <c:ptCount val="7"/>
                <c:pt idx="0">
                  <c:v>0.27889996753176327</c:v>
                </c:pt>
                <c:pt idx="1">
                  <c:v>0.22036890169362328</c:v>
                </c:pt>
                <c:pt idx="2">
                  <c:v>0.15134788490826917</c:v>
                </c:pt>
                <c:pt idx="3">
                  <c:v>0.13393355656101599</c:v>
                </c:pt>
                <c:pt idx="4">
                  <c:v>0.10795899000256987</c:v>
                </c:pt>
                <c:pt idx="5">
                  <c:v>3.9107569967037126E-2</c:v>
                </c:pt>
                <c:pt idx="6">
                  <c:v>2.799167810105245E-2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1687808"/>
        <c:axId val="51689344"/>
        <c:axId val="0"/>
      </c:bar3DChart>
      <c:catAx>
        <c:axId val="5168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689344"/>
        <c:crosses val="autoZero"/>
        <c:auto val="0"/>
        <c:lblAlgn val="ctr"/>
        <c:lblOffset val="100"/>
        <c:noMultiLvlLbl val="0"/>
      </c:catAx>
      <c:valAx>
        <c:axId val="51689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68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Retention Curve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20773438545768"/>
          <c:y val="0.16373395796220025"/>
          <c:w val="0.70694917088048148"/>
          <c:h val="0.61833101224451636"/>
        </c:manualLayout>
      </c:layout>
      <c:scatterChart>
        <c:scatterStyle val="lineMarker"/>
        <c:varyColors val="0"/>
        <c:ser>
          <c:idx val="0"/>
          <c:order val="0"/>
          <c:tx>
            <c:v>h measured</c:v>
          </c:tx>
          <c:spPr>
            <a:ln w="12700">
              <a:noFill/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'NP5H20 pFa'!$B$3:$B$13</c:f>
              <c:numCache>
                <c:formatCode>0.000</c:formatCode>
                <c:ptCount val="11"/>
                <c:pt idx="0">
                  <c:v>0.22399999999999998</c:v>
                </c:pt>
                <c:pt idx="1">
                  <c:v>0.218</c:v>
                </c:pt>
                <c:pt idx="2">
                  <c:v>0.20199999999999999</c:v>
                </c:pt>
                <c:pt idx="3">
                  <c:v>0.18100000000000002</c:v>
                </c:pt>
                <c:pt idx="4">
                  <c:v>0.14699999999999999</c:v>
                </c:pt>
                <c:pt idx="5">
                  <c:v>0.129</c:v>
                </c:pt>
                <c:pt idx="6">
                  <c:v>0.12</c:v>
                </c:pt>
                <c:pt idx="7">
                  <c:v>6.4000000000000001E-2</c:v>
                </c:pt>
                <c:pt idx="8">
                  <c:v>4.7E-2</c:v>
                </c:pt>
                <c:pt idx="9">
                  <c:v>4.2999999999999997E-2</c:v>
                </c:pt>
              </c:numCache>
            </c:numRef>
          </c:xVal>
          <c:yVal>
            <c:numRef>
              <c:f>'NP5H20 pFa'!$C$3:$C$13</c:f>
              <c:numCache>
                <c:formatCode>0</c:formatCode>
                <c:ptCount val="11"/>
                <c:pt idx="0">
                  <c:v>2</c:v>
                </c:pt>
                <c:pt idx="1">
                  <c:v>10</c:v>
                </c:pt>
                <c:pt idx="2">
                  <c:v>15.848931924611136</c:v>
                </c:pt>
                <c:pt idx="3">
                  <c:v>25.118864315095799</c:v>
                </c:pt>
                <c:pt idx="4">
                  <c:v>50.118723362727238</c:v>
                </c:pt>
                <c:pt idx="5">
                  <c:v>79.432823472428197</c:v>
                </c:pt>
                <c:pt idx="6">
                  <c:v>100</c:v>
                </c:pt>
                <c:pt idx="7">
                  <c:v>0</c:v>
                </c:pt>
                <c:pt idx="8">
                  <c:v>947.66466395328564</c:v>
                </c:pt>
                <c:pt idx="9">
                  <c:v>3861.3404473856713</c:v>
                </c:pt>
              </c:numCache>
            </c:numRef>
          </c:yVal>
          <c:smooth val="0"/>
        </c:ser>
        <c:ser>
          <c:idx val="1"/>
          <c:order val="1"/>
          <c:tx>
            <c:v>hma</c:v>
          </c:tx>
          <c:spPr>
            <a:ln w="12700">
              <a:noFill/>
            </a:ln>
          </c:spPr>
          <c:marker>
            <c:spPr>
              <a:noFill/>
            </c:spPr>
          </c:marker>
          <c:xVal>
            <c:numRef>
              <c:f>'NP5H20 pFa'!$B$3:$B$13</c:f>
              <c:numCache>
                <c:formatCode>0.000</c:formatCode>
                <c:ptCount val="11"/>
                <c:pt idx="0">
                  <c:v>0.22399999999999998</c:v>
                </c:pt>
                <c:pt idx="1">
                  <c:v>0.218</c:v>
                </c:pt>
                <c:pt idx="2">
                  <c:v>0.20199999999999999</c:v>
                </c:pt>
                <c:pt idx="3">
                  <c:v>0.18100000000000002</c:v>
                </c:pt>
                <c:pt idx="4">
                  <c:v>0.14699999999999999</c:v>
                </c:pt>
                <c:pt idx="5">
                  <c:v>0.129</c:v>
                </c:pt>
                <c:pt idx="6">
                  <c:v>0.12</c:v>
                </c:pt>
                <c:pt idx="7">
                  <c:v>6.4000000000000001E-2</c:v>
                </c:pt>
                <c:pt idx="8">
                  <c:v>4.7E-2</c:v>
                </c:pt>
                <c:pt idx="9">
                  <c:v>4.2999999999999997E-2</c:v>
                </c:pt>
              </c:numCache>
            </c:numRef>
          </c:xVal>
          <c:yVal>
            <c:numRef>
              <c:f>'NP5H20 pFa'!$G$3:$G$13</c:f>
              <c:numCache>
                <c:formatCode>0</c:formatCode>
                <c:ptCount val="11"/>
                <c:pt idx="0">
                  <c:v>3.1020529704023994</c:v>
                </c:pt>
                <c:pt idx="1">
                  <c:v>5.5424137463689522</c:v>
                </c:pt>
                <c:pt idx="2">
                  <c:v>12.933013153135038</c:v>
                </c:pt>
                <c:pt idx="3">
                  <c:v>25.172442442384341</c:v>
                </c:pt>
                <c:pt idx="4">
                  <c:v>55.100445128412346</c:v>
                </c:pt>
                <c:pt idx="5">
                  <c:v>80.061180129603414</c:v>
                </c:pt>
                <c:pt idx="6">
                  <c:v>96.651229962940548</c:v>
                </c:pt>
                <c:pt idx="7">
                  <c:v>431.3336668994101</c:v>
                </c:pt>
                <c:pt idx="8">
                  <c:v>947.47602327521963</c:v>
                </c:pt>
                <c:pt idx="9">
                  <c:v>1192.0987072183357</c:v>
                </c:pt>
              </c:numCache>
            </c:numRef>
          </c:yVal>
          <c:smooth val="0"/>
        </c:ser>
        <c:ser>
          <c:idx val="2"/>
          <c:order val="2"/>
          <c:tx>
            <c:v>h modelled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'NP5H20 pFa'!$S$2:$S$76</c:f>
              <c:numCache>
                <c:formatCode>0.000</c:formatCode>
                <c:ptCount val="75"/>
                <c:pt idx="0">
                  <c:v>0.22500000000000001</c:v>
                </c:pt>
                <c:pt idx="1">
                  <c:v>0.22</c:v>
                </c:pt>
                <c:pt idx="2">
                  <c:v>0.215</c:v>
                </c:pt>
                <c:pt idx="3">
                  <c:v>0.21</c:v>
                </c:pt>
                <c:pt idx="4">
                  <c:v>0.20499999999999999</c:v>
                </c:pt>
                <c:pt idx="5">
                  <c:v>0.19999999999999998</c:v>
                </c:pt>
                <c:pt idx="6">
                  <c:v>0.19499999999999998</c:v>
                </c:pt>
                <c:pt idx="7">
                  <c:v>0.18999999999999997</c:v>
                </c:pt>
                <c:pt idx="8">
                  <c:v>0.18499999999999997</c:v>
                </c:pt>
                <c:pt idx="9">
                  <c:v>0.17999999999999997</c:v>
                </c:pt>
                <c:pt idx="10">
                  <c:v>0.17499999999999996</c:v>
                </c:pt>
                <c:pt idx="11">
                  <c:v>0.16999999999999996</c:v>
                </c:pt>
                <c:pt idx="12">
                  <c:v>0.16499999999999995</c:v>
                </c:pt>
                <c:pt idx="13">
                  <c:v>0.15999999999999995</c:v>
                </c:pt>
                <c:pt idx="14">
                  <c:v>0.15499999999999994</c:v>
                </c:pt>
                <c:pt idx="15">
                  <c:v>0.14999999999999994</c:v>
                </c:pt>
                <c:pt idx="16">
                  <c:v>0.14499999999999993</c:v>
                </c:pt>
                <c:pt idx="17">
                  <c:v>0.13999999999999993</c:v>
                </c:pt>
                <c:pt idx="18">
                  <c:v>0.13499999999999993</c:v>
                </c:pt>
                <c:pt idx="19">
                  <c:v>0.12999999999999992</c:v>
                </c:pt>
                <c:pt idx="20">
                  <c:v>0.12499999999999992</c:v>
                </c:pt>
                <c:pt idx="21">
                  <c:v>0.11999999999999991</c:v>
                </c:pt>
                <c:pt idx="22">
                  <c:v>0.11499999999999991</c:v>
                </c:pt>
                <c:pt idx="23">
                  <c:v>0.1099999999999999</c:v>
                </c:pt>
                <c:pt idx="24">
                  <c:v>0.1049999999999999</c:v>
                </c:pt>
                <c:pt idx="25">
                  <c:v>9.9999999999999895E-2</c:v>
                </c:pt>
                <c:pt idx="26">
                  <c:v>9.499999999999989E-2</c:v>
                </c:pt>
                <c:pt idx="27">
                  <c:v>8.9999999999999886E-2</c:v>
                </c:pt>
                <c:pt idx="28">
                  <c:v>8.4999999999999881E-2</c:v>
                </c:pt>
                <c:pt idx="29">
                  <c:v>7.9999999999999877E-2</c:v>
                </c:pt>
                <c:pt idx="30">
                  <c:v>7.4999999999999872E-2</c:v>
                </c:pt>
                <c:pt idx="31">
                  <c:v>6.9999999999999868E-2</c:v>
                </c:pt>
                <c:pt idx="32">
                  <c:v>6.4999999999999863E-2</c:v>
                </c:pt>
                <c:pt idx="33">
                  <c:v>5.9999999999999866E-2</c:v>
                </c:pt>
                <c:pt idx="34">
                  <c:v>5.4999999999999868E-2</c:v>
                </c:pt>
                <c:pt idx="35">
                  <c:v>4.9999999999999871E-2</c:v>
                </c:pt>
                <c:pt idx="36">
                  <c:v>4.4999999999999873E-2</c:v>
                </c:pt>
                <c:pt idx="37">
                  <c:v>3.9999999999999876E-2</c:v>
                </c:pt>
                <c:pt idx="38">
                  <c:v>3.4999999999999878E-2</c:v>
                </c:pt>
                <c:pt idx="39">
                  <c:v>2.9999999999999877E-2</c:v>
                </c:pt>
                <c:pt idx="40">
                  <c:v>2.4999999999999876E-2</c:v>
                </c:pt>
                <c:pt idx="41">
                  <c:v>1.9999999999999876E-2</c:v>
                </c:pt>
                <c:pt idx="42">
                  <c:v>1.4999999999999875E-2</c:v>
                </c:pt>
                <c:pt idx="43">
                  <c:v>9.9999999999998736E-3</c:v>
                </c:pt>
                <c:pt idx="44">
                  <c:v>4.9999999999998735E-3</c:v>
                </c:pt>
                <c:pt idx="45">
                  <c:v>-1.2663481374630692E-16</c:v>
                </c:pt>
                <c:pt idx="46">
                  <c:v>-5.0000000000001267E-3</c:v>
                </c:pt>
                <c:pt idx="47">
                  <c:v>-1.0000000000000127E-2</c:v>
                </c:pt>
                <c:pt idx="48">
                  <c:v>-1.5000000000000128E-2</c:v>
                </c:pt>
                <c:pt idx="49">
                  <c:v>-2.0000000000000129E-2</c:v>
                </c:pt>
                <c:pt idx="50">
                  <c:v>-2.500000000000013E-2</c:v>
                </c:pt>
                <c:pt idx="51">
                  <c:v>-3.0000000000000131E-2</c:v>
                </c:pt>
                <c:pt idx="52">
                  <c:v>-3.5000000000000128E-2</c:v>
                </c:pt>
                <c:pt idx="53">
                  <c:v>-4.0000000000000126E-2</c:v>
                </c:pt>
                <c:pt idx="54">
                  <c:v>-4.5000000000000123E-2</c:v>
                </c:pt>
                <c:pt idx="55">
                  <c:v>-5.0000000000000121E-2</c:v>
                </c:pt>
                <c:pt idx="56">
                  <c:v>-5.5000000000000118E-2</c:v>
                </c:pt>
                <c:pt idx="57">
                  <c:v>-6.0000000000000116E-2</c:v>
                </c:pt>
                <c:pt idx="58">
                  <c:v>-6.5000000000000113E-2</c:v>
                </c:pt>
                <c:pt idx="59">
                  <c:v>-7.0000000000000118E-2</c:v>
                </c:pt>
                <c:pt idx="60">
                  <c:v>-7.5000000000000122E-2</c:v>
                </c:pt>
                <c:pt idx="61">
                  <c:v>-8.0000000000000127E-2</c:v>
                </c:pt>
                <c:pt idx="62">
                  <c:v>-8.5000000000000131E-2</c:v>
                </c:pt>
                <c:pt idx="63">
                  <c:v>-9.0000000000000135E-2</c:v>
                </c:pt>
                <c:pt idx="64">
                  <c:v>-9.500000000000014E-2</c:v>
                </c:pt>
                <c:pt idx="65">
                  <c:v>-0.10000000000000014</c:v>
                </c:pt>
                <c:pt idx="66">
                  <c:v>-0.10500000000000015</c:v>
                </c:pt>
                <c:pt idx="67">
                  <c:v>-0.11000000000000015</c:v>
                </c:pt>
                <c:pt idx="68">
                  <c:v>-0.11500000000000016</c:v>
                </c:pt>
                <c:pt idx="69">
                  <c:v>-0.12000000000000016</c:v>
                </c:pt>
                <c:pt idx="70">
                  <c:v>-0.12500000000000017</c:v>
                </c:pt>
                <c:pt idx="71">
                  <c:v>-0.13000000000000017</c:v>
                </c:pt>
                <c:pt idx="72">
                  <c:v>-0.13500000000000018</c:v>
                </c:pt>
                <c:pt idx="73">
                  <c:v>-0.14000000000000018</c:v>
                </c:pt>
                <c:pt idx="74">
                  <c:v>-0.14500000000000018</c:v>
                </c:pt>
              </c:numCache>
            </c:numRef>
          </c:xVal>
          <c:yVal>
            <c:numRef>
              <c:f>'NP5H20 pFa'!$U$2:$U$76</c:f>
              <c:numCache>
                <c:formatCode>General</c:formatCode>
                <c:ptCount val="75"/>
                <c:pt idx="0">
                  <c:v>2.710711613655493</c:v>
                </c:pt>
                <c:pt idx="1">
                  <c:v>4.7108903277301568</c:v>
                </c:pt>
                <c:pt idx="2">
                  <c:v>6.8253146939347449</c:v>
                </c:pt>
                <c:pt idx="3">
                  <c:v>9.0640185861095421</c:v>
                </c:pt>
                <c:pt idx="4">
                  <c:v>11.438241005927511</c:v>
                </c:pt>
                <c:pt idx="5">
                  <c:v>13.960611749858247</c:v>
                </c:pt>
                <c:pt idx="6">
                  <c:v>16.645372319137611</c:v>
                </c:pt>
                <c:pt idx="7">
                  <c:v>19.508640090216989</c:v>
                </c:pt>
                <c:pt idx="8">
                  <c:v>22.56872590551065</c:v>
                </c:pt>
                <c:pt idx="9">
                  <c:v>25.846518048806704</c:v>
                </c:pt>
                <c:pt idx="10">
                  <c:v>29.365949270407231</c:v>
                </c:pt>
                <c:pt idx="11">
                  <c:v>33.154568451428716</c:v>
                </c:pt>
                <c:pt idx="12">
                  <c:v>37.244245107801945</c:v>
                </c:pt>
                <c:pt idx="13">
                  <c:v>41.672043894052635</c:v>
                </c:pt>
                <c:pt idx="14">
                  <c:v>46.481318530981483</c:v>
                </c:pt>
                <c:pt idx="15">
                  <c:v>51.723091547596184</c:v>
                </c:pt>
                <c:pt idx="16">
                  <c:v>57.457809964968149</c:v>
                </c:pt>
                <c:pt idx="17">
                  <c:v>63.757600660925831</c:v>
                </c:pt>
                <c:pt idx="18">
                  <c:v>70.70919735810476</c:v>
                </c:pt>
                <c:pt idx="19">
                  <c:v>78.417781254935889</c:v>
                </c:pt>
                <c:pt idx="20">
                  <c:v>87.012080679630728</c:v>
                </c:pt>
                <c:pt idx="21">
                  <c:v>96.651229962940718</c:v>
                </c:pt>
                <c:pt idx="22">
                  <c:v>107.53412343028485</c:v>
                </c:pt>
                <c:pt idx="23">
                  <c:v>119.9123655238147</c:v>
                </c:pt>
                <c:pt idx="24">
                  <c:v>134.10849398772538</c:v>
                </c:pt>
                <c:pt idx="25">
                  <c:v>150.54207882858475</c:v>
                </c:pt>
                <c:pt idx="26">
                  <c:v>169.76781692523252</c:v>
                </c:pt>
                <c:pt idx="27">
                  <c:v>192.53227646911142</c:v>
                </c:pt>
                <c:pt idx="28">
                  <c:v>219.86025492678448</c:v>
                </c:pt>
                <c:pt idx="29">
                  <c:v>253.18914950844601</c:v>
                </c:pt>
                <c:pt idx="30">
                  <c:v>294.58266253306886</c:v>
                </c:pt>
                <c:pt idx="31">
                  <c:v>347.077465606592</c:v>
                </c:pt>
                <c:pt idx="32">
                  <c:v>415.25350951286862</c:v>
                </c:pt>
                <c:pt idx="33">
                  <c:v>506.17396225125265</c:v>
                </c:pt>
                <c:pt idx="34">
                  <c:v>630.90051334843622</c:v>
                </c:pt>
                <c:pt idx="35">
                  <c:v>806.78297126054895</c:v>
                </c:pt>
                <c:pt idx="36">
                  <c:v>1060.4991353718754</c:v>
                </c:pt>
                <c:pt idx="37">
                  <c:v>1431.4704663765142</c:v>
                </c:pt>
                <c:pt idx="38">
                  <c:v>1976.163070450267</c:v>
                </c:pt>
                <c:pt idx="39">
                  <c:v>2778.3067397749232</c:v>
                </c:pt>
                <c:pt idx="40">
                  <c:v>3978.3253559225318</c:v>
                </c:pt>
                <c:pt idx="41">
                  <c:v>5852.6084780998926</c:v>
                </c:pt>
                <c:pt idx="42">
                  <c:v>9048.9807096760287</c:v>
                </c:pt>
                <c:pt idx="43">
                  <c:v>15520.046167023962</c:v>
                </c:pt>
                <c:pt idx="44">
                  <c:v>35046.149018202574</c:v>
                </c:pt>
                <c:pt idx="45">
                  <c:v>0</c:v>
                </c:pt>
                <c:pt idx="46">
                  <c:v>-43284.192926762538</c:v>
                </c:pt>
                <c:pt idx="47">
                  <c:v>-23740.002234667903</c:v>
                </c:pt>
                <c:pt idx="48">
                  <c:v>-17237.125308812516</c:v>
                </c:pt>
                <c:pt idx="49">
                  <c:v>-13992.643129424594</c:v>
                </c:pt>
                <c:pt idx="50">
                  <c:v>-12050.376323222355</c:v>
                </c:pt>
                <c:pt idx="51">
                  <c:v>-10758.502162047105</c:v>
                </c:pt>
                <c:pt idx="52">
                  <c:v>-9837.8133567894583</c:v>
                </c:pt>
                <c:pt idx="53">
                  <c:v>-9148.7986752216239</c:v>
                </c:pt>
                <c:pt idx="54">
                  <c:v>-8614.012516519866</c:v>
                </c:pt>
                <c:pt idx="55">
                  <c:v>-8187.0284015972675</c:v>
                </c:pt>
                <c:pt idx="56">
                  <c:v>-7838.3304297110644</c:v>
                </c:pt>
                <c:pt idx="57">
                  <c:v>-7548.2612301029012</c:v>
                </c:pt>
                <c:pt idx="58">
                  <c:v>-7303.2261457958502</c:v>
                </c:pt>
                <c:pt idx="59">
                  <c:v>-7093.5251481033665</c:v>
                </c:pt>
                <c:pt idx="60">
                  <c:v>-6912.0526266750958</c:v>
                </c:pt>
                <c:pt idx="61">
                  <c:v>-6753.4851976461123</c:v>
                </c:pt>
                <c:pt idx="62">
                  <c:v>-6613.7564735518372</c:v>
                </c:pt>
                <c:pt idx="63">
                  <c:v>-6489.7071259521454</c:v>
                </c:pt>
                <c:pt idx="64">
                  <c:v>-6378.8456092723636</c:v>
                </c:pt>
                <c:pt idx="65">
                  <c:v>-6279.1807796626872</c:v>
                </c:pt>
                <c:pt idx="66">
                  <c:v>-6189.1024193528292</c:v>
                </c:pt>
                <c:pt idx="67">
                  <c:v>-6107.294406344512</c:v>
                </c:pt>
                <c:pt idx="68">
                  <c:v>-6032.6705812688651</c:v>
                </c:pt>
                <c:pt idx="69">
                  <c:v>-5964.3266821800917</c:v>
                </c:pt>
                <c:pt idx="70">
                  <c:v>-5901.5038414639248</c:v>
                </c:pt>
                <c:pt idx="71">
                  <c:v>-5843.5605269220496</c:v>
                </c:pt>
                <c:pt idx="72">
                  <c:v>-5789.9507340000837</c:v>
                </c:pt>
                <c:pt idx="73">
                  <c:v>-5740.2068634931184</c:v>
                </c:pt>
                <c:pt idx="74">
                  <c:v>-5693.9261515524249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84864"/>
        <c:axId val="66086784"/>
      </c:scatterChart>
      <c:valAx>
        <c:axId val="660848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Water content (kg/kg)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66086784"/>
        <c:crosses val="autoZero"/>
        <c:crossBetween val="midCat"/>
      </c:valAx>
      <c:valAx>
        <c:axId val="66086784"/>
        <c:scaling>
          <c:orientation val="minMax"/>
          <c:max val="3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Suction pressure (hPa)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608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940612697758156"/>
          <c:y val="0.27244104595162294"/>
          <c:w val="0.28944540374610778"/>
          <c:h val="0.25558897659645036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Teneurs en eau micro et macro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080505180754845"/>
          <c:y val="0.196701312335958"/>
          <c:w val="0.54341097606701549"/>
          <c:h val="0.68477270341207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'NP5H20 CRNa'!$F$1</c:f>
              <c:strCache>
                <c:ptCount val="1"/>
                <c:pt idx="0">
                  <c:v>wbs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'NP5H20 CRNa'!$B$2:$B$700</c:f>
              <c:numCache>
                <c:formatCode>0.000</c:formatCode>
                <c:ptCount val="699"/>
                <c:pt idx="0">
                  <c:v>0.21769069999999999</c:v>
                </c:pt>
                <c:pt idx="1">
                  <c:v>0.2168291</c:v>
                </c:pt>
                <c:pt idx="2">
                  <c:v>0.21596760000000001</c:v>
                </c:pt>
                <c:pt idx="3">
                  <c:v>0.21510599999999999</c:v>
                </c:pt>
                <c:pt idx="4">
                  <c:v>0.2142445</c:v>
                </c:pt>
                <c:pt idx="5">
                  <c:v>0.21338299999999999</c:v>
                </c:pt>
                <c:pt idx="6">
                  <c:v>0.2125214</c:v>
                </c:pt>
                <c:pt idx="7">
                  <c:v>0.21165990000000001</c:v>
                </c:pt>
                <c:pt idx="8">
                  <c:v>0.21079829999999999</c:v>
                </c:pt>
                <c:pt idx="9">
                  <c:v>0.20993680000000001</c:v>
                </c:pt>
                <c:pt idx="10">
                  <c:v>0.2089316</c:v>
                </c:pt>
                <c:pt idx="11">
                  <c:v>0.20807010000000001</c:v>
                </c:pt>
                <c:pt idx="12">
                  <c:v>0.20720859999999999</c:v>
                </c:pt>
                <c:pt idx="13">
                  <c:v>0.206347</c:v>
                </c:pt>
                <c:pt idx="14">
                  <c:v>0.20548549999999999</c:v>
                </c:pt>
                <c:pt idx="15">
                  <c:v>0.20407320000000001</c:v>
                </c:pt>
                <c:pt idx="16">
                  <c:v>0.2031348</c:v>
                </c:pt>
                <c:pt idx="17">
                  <c:v>0.20219139999999999</c:v>
                </c:pt>
                <c:pt idx="18">
                  <c:v>0.20124330000000001</c:v>
                </c:pt>
                <c:pt idx="19">
                  <c:v>0.20029150000000001</c:v>
                </c:pt>
                <c:pt idx="20">
                  <c:v>0.1993364</c:v>
                </c:pt>
                <c:pt idx="21">
                  <c:v>0.19837779999999999</c:v>
                </c:pt>
                <c:pt idx="22">
                  <c:v>0.19741410000000001</c:v>
                </c:pt>
                <c:pt idx="23">
                  <c:v>0.1964447</c:v>
                </c:pt>
                <c:pt idx="24">
                  <c:v>0.1954698</c:v>
                </c:pt>
                <c:pt idx="25">
                  <c:v>0.19448950000000001</c:v>
                </c:pt>
                <c:pt idx="26">
                  <c:v>0.19350870000000001</c:v>
                </c:pt>
                <c:pt idx="27">
                  <c:v>0.19252279999999999</c:v>
                </c:pt>
                <c:pt idx="28">
                  <c:v>0.19153210000000001</c:v>
                </c:pt>
                <c:pt idx="29">
                  <c:v>0.19053700000000001</c:v>
                </c:pt>
                <c:pt idx="30">
                  <c:v>0.18953790000000001</c:v>
                </c:pt>
                <c:pt idx="31">
                  <c:v>0.1885532</c:v>
                </c:pt>
                <c:pt idx="32">
                  <c:v>0.18756819999999999</c:v>
                </c:pt>
                <c:pt idx="33">
                  <c:v>0.18658369999999999</c:v>
                </c:pt>
                <c:pt idx="34">
                  <c:v>0.1856003</c:v>
                </c:pt>
                <c:pt idx="35">
                  <c:v>0.1846168</c:v>
                </c:pt>
                <c:pt idx="36">
                  <c:v>0.1836332</c:v>
                </c:pt>
                <c:pt idx="37">
                  <c:v>0.18264939999999999</c:v>
                </c:pt>
                <c:pt idx="38">
                  <c:v>0.18166650000000001</c:v>
                </c:pt>
                <c:pt idx="39">
                  <c:v>0.18068490000000001</c:v>
                </c:pt>
                <c:pt idx="40">
                  <c:v>0.1797058</c:v>
                </c:pt>
                <c:pt idx="41">
                  <c:v>0.178729</c:v>
                </c:pt>
                <c:pt idx="42">
                  <c:v>0.17775550000000001</c:v>
                </c:pt>
                <c:pt idx="43">
                  <c:v>0.17678550000000001</c:v>
                </c:pt>
                <c:pt idx="44">
                  <c:v>0.17581949999999999</c:v>
                </c:pt>
                <c:pt idx="45">
                  <c:v>0.17485800000000001</c:v>
                </c:pt>
                <c:pt idx="46">
                  <c:v>0.17390079999999999</c:v>
                </c:pt>
                <c:pt idx="47">
                  <c:v>0.1729473</c:v>
                </c:pt>
                <c:pt idx="48">
                  <c:v>0.17199790000000001</c:v>
                </c:pt>
                <c:pt idx="49">
                  <c:v>0.17105100000000001</c:v>
                </c:pt>
                <c:pt idx="50">
                  <c:v>0.17010629999999999</c:v>
                </c:pt>
                <c:pt idx="51">
                  <c:v>0.16916510000000001</c:v>
                </c:pt>
                <c:pt idx="52">
                  <c:v>0.1682283</c:v>
                </c:pt>
                <c:pt idx="53">
                  <c:v>0.16729759999999999</c:v>
                </c:pt>
                <c:pt idx="54">
                  <c:v>0.1663734</c:v>
                </c:pt>
                <c:pt idx="55">
                  <c:v>0.1654571</c:v>
                </c:pt>
                <c:pt idx="56">
                  <c:v>0.16454830000000001</c:v>
                </c:pt>
                <c:pt idx="57">
                  <c:v>0.16364809999999999</c:v>
                </c:pt>
                <c:pt idx="58">
                  <c:v>0.1627564</c:v>
                </c:pt>
                <c:pt idx="59">
                  <c:v>0.1618734</c:v>
                </c:pt>
                <c:pt idx="60">
                  <c:v>0.16099840000000001</c:v>
                </c:pt>
                <c:pt idx="61">
                  <c:v>0.16013189999999999</c:v>
                </c:pt>
                <c:pt idx="62">
                  <c:v>0.15927430000000001</c:v>
                </c:pt>
                <c:pt idx="63">
                  <c:v>0.15842539999999999</c:v>
                </c:pt>
                <c:pt idx="64">
                  <c:v>0.15758559999999999</c:v>
                </c:pt>
                <c:pt idx="65">
                  <c:v>0.15675539999999999</c:v>
                </c:pt>
                <c:pt idx="66">
                  <c:v>0.15593560000000001</c:v>
                </c:pt>
                <c:pt idx="67">
                  <c:v>0.15512529999999999</c:v>
                </c:pt>
                <c:pt idx="68">
                  <c:v>0.15432509999999999</c:v>
                </c:pt>
                <c:pt idx="69">
                  <c:v>0.1535309</c:v>
                </c:pt>
                <c:pt idx="70">
                  <c:v>0.15274280000000001</c:v>
                </c:pt>
                <c:pt idx="71">
                  <c:v>0.15195839999999999</c:v>
                </c:pt>
                <c:pt idx="72">
                  <c:v>0.15117710000000001</c:v>
                </c:pt>
                <c:pt idx="73">
                  <c:v>0.15039720000000001</c:v>
                </c:pt>
                <c:pt idx="74">
                  <c:v>0.14961820000000001</c:v>
                </c:pt>
                <c:pt idx="75">
                  <c:v>0.14883979999999999</c:v>
                </c:pt>
                <c:pt idx="76">
                  <c:v>0.14806250000000001</c:v>
                </c:pt>
                <c:pt idx="77">
                  <c:v>0.14728559999999999</c:v>
                </c:pt>
                <c:pt idx="78">
                  <c:v>0.14650820000000001</c:v>
                </c:pt>
                <c:pt idx="79">
                  <c:v>0.1457301</c:v>
                </c:pt>
                <c:pt idx="80">
                  <c:v>0.14495079999999999</c:v>
                </c:pt>
                <c:pt idx="81">
                  <c:v>0.14416979999999999</c:v>
                </c:pt>
                <c:pt idx="82">
                  <c:v>0.14338629999999999</c:v>
                </c:pt>
                <c:pt idx="83">
                  <c:v>0.14259959999999999</c:v>
                </c:pt>
                <c:pt idx="84">
                  <c:v>0.1418095</c:v>
                </c:pt>
                <c:pt idx="85">
                  <c:v>0.141017</c:v>
                </c:pt>
                <c:pt idx="86">
                  <c:v>0.14022299999999999</c:v>
                </c:pt>
                <c:pt idx="87">
                  <c:v>0.1394282</c:v>
                </c:pt>
                <c:pt idx="88">
                  <c:v>0.1386336</c:v>
                </c:pt>
                <c:pt idx="89">
                  <c:v>0.13783989999999999</c:v>
                </c:pt>
                <c:pt idx="90">
                  <c:v>0.13704710000000001</c:v>
                </c:pt>
                <c:pt idx="91">
                  <c:v>0.13625490000000001</c:v>
                </c:pt>
                <c:pt idx="92">
                  <c:v>0.13546279999999999</c:v>
                </c:pt>
                <c:pt idx="93">
                  <c:v>0.13467090000000001</c:v>
                </c:pt>
                <c:pt idx="94">
                  <c:v>0.13387959999999999</c:v>
                </c:pt>
                <c:pt idx="95">
                  <c:v>0.13308880000000001</c:v>
                </c:pt>
                <c:pt idx="96">
                  <c:v>0.13229830000000001</c:v>
                </c:pt>
                <c:pt idx="97">
                  <c:v>0.1315086</c:v>
                </c:pt>
                <c:pt idx="98">
                  <c:v>0.13071969999999999</c:v>
                </c:pt>
                <c:pt idx="99">
                  <c:v>0.12993199999999999</c:v>
                </c:pt>
                <c:pt idx="100">
                  <c:v>0.1291457</c:v>
                </c:pt>
                <c:pt idx="101">
                  <c:v>0.12836059999999999</c:v>
                </c:pt>
                <c:pt idx="102">
                  <c:v>0.12757679999999999</c:v>
                </c:pt>
                <c:pt idx="103">
                  <c:v>0.12679389999999999</c:v>
                </c:pt>
                <c:pt idx="104">
                  <c:v>0.1260106</c:v>
                </c:pt>
                <c:pt idx="105">
                  <c:v>0.12522720000000001</c:v>
                </c:pt>
                <c:pt idx="106">
                  <c:v>0.1244439</c:v>
                </c:pt>
                <c:pt idx="107">
                  <c:v>0.1236601</c:v>
                </c:pt>
                <c:pt idx="108">
                  <c:v>0.1228764</c:v>
                </c:pt>
                <c:pt idx="109">
                  <c:v>0.12209250000000001</c:v>
                </c:pt>
                <c:pt idx="110">
                  <c:v>0.12130879999999999</c:v>
                </c:pt>
                <c:pt idx="111">
                  <c:v>0.12052499999999999</c:v>
                </c:pt>
                <c:pt idx="112">
                  <c:v>0.1197415</c:v>
                </c:pt>
                <c:pt idx="113">
                  <c:v>0.11895799999999999</c:v>
                </c:pt>
                <c:pt idx="114">
                  <c:v>0.118175</c:v>
                </c:pt>
                <c:pt idx="115">
                  <c:v>0.1173918</c:v>
                </c:pt>
                <c:pt idx="116">
                  <c:v>0.1166085</c:v>
                </c:pt>
                <c:pt idx="117">
                  <c:v>0.1158251</c:v>
                </c:pt>
                <c:pt idx="118">
                  <c:v>0.11504209999999999</c:v>
                </c:pt>
                <c:pt idx="119">
                  <c:v>0.11425929999999999</c:v>
                </c:pt>
                <c:pt idx="120">
                  <c:v>0.11347690000000001</c:v>
                </c:pt>
                <c:pt idx="121">
                  <c:v>0.11269510000000001</c:v>
                </c:pt>
                <c:pt idx="122">
                  <c:v>0.111914</c:v>
                </c:pt>
                <c:pt idx="123">
                  <c:v>0.111134</c:v>
                </c:pt>
                <c:pt idx="124">
                  <c:v>0.11035490000000001</c:v>
                </c:pt>
                <c:pt idx="125">
                  <c:v>0.1095763</c:v>
                </c:pt>
                <c:pt idx="126">
                  <c:v>0.1087986</c:v>
                </c:pt>
                <c:pt idx="127">
                  <c:v>0.1080221</c:v>
                </c:pt>
                <c:pt idx="128">
                  <c:v>0.1072467</c:v>
                </c:pt>
                <c:pt idx="129">
                  <c:v>0.10647230000000001</c:v>
                </c:pt>
                <c:pt idx="130">
                  <c:v>0.10569870000000001</c:v>
                </c:pt>
                <c:pt idx="131">
                  <c:v>0.1049268</c:v>
                </c:pt>
                <c:pt idx="132">
                  <c:v>0.1041569</c:v>
                </c:pt>
                <c:pt idx="133">
                  <c:v>0.10338840000000001</c:v>
                </c:pt>
                <c:pt idx="134">
                  <c:v>0.1026215</c:v>
                </c:pt>
                <c:pt idx="135">
                  <c:v>0.101856</c:v>
                </c:pt>
                <c:pt idx="136">
                  <c:v>0.1010925</c:v>
                </c:pt>
                <c:pt idx="137">
                  <c:v>0.10033060000000001</c:v>
                </c:pt>
                <c:pt idx="138">
                  <c:v>9.9570500000000006E-2</c:v>
                </c:pt>
                <c:pt idx="139">
                  <c:v>9.8811839999999998E-2</c:v>
                </c:pt>
                <c:pt idx="140">
                  <c:v>9.8055450000000002E-2</c:v>
                </c:pt>
                <c:pt idx="141">
                  <c:v>9.7301479999999996E-2</c:v>
                </c:pt>
                <c:pt idx="142">
                  <c:v>9.6549850000000007E-2</c:v>
                </c:pt>
                <c:pt idx="143">
                  <c:v>9.5800010000000005E-2</c:v>
                </c:pt>
                <c:pt idx="144">
                  <c:v>9.505226E-2</c:v>
                </c:pt>
                <c:pt idx="145">
                  <c:v>9.4307909999999995E-2</c:v>
                </c:pt>
                <c:pt idx="146">
                  <c:v>9.3566549999999998E-2</c:v>
                </c:pt>
                <c:pt idx="147">
                  <c:v>9.2827370000000006E-2</c:v>
                </c:pt>
                <c:pt idx="148">
                  <c:v>9.2090699999999998E-2</c:v>
                </c:pt>
                <c:pt idx="149">
                  <c:v>9.1356779999999999E-2</c:v>
                </c:pt>
                <c:pt idx="150">
                  <c:v>9.062576E-2</c:v>
                </c:pt>
                <c:pt idx="151">
                  <c:v>8.9897569999999996E-2</c:v>
                </c:pt>
                <c:pt idx="152">
                  <c:v>8.9171890000000004E-2</c:v>
                </c:pt>
                <c:pt idx="153">
                  <c:v>8.8449040000000007E-2</c:v>
                </c:pt>
                <c:pt idx="154">
                  <c:v>8.7729420000000002E-2</c:v>
                </c:pt>
                <c:pt idx="155">
                  <c:v>8.7012309999999995E-2</c:v>
                </c:pt>
                <c:pt idx="156">
                  <c:v>8.6297299999999993E-2</c:v>
                </c:pt>
                <c:pt idx="157">
                  <c:v>8.5584060000000003E-2</c:v>
                </c:pt>
                <c:pt idx="158">
                  <c:v>8.4873089999999998E-2</c:v>
                </c:pt>
                <c:pt idx="159">
                  <c:v>8.4164779999999995E-2</c:v>
                </c:pt>
                <c:pt idx="160">
                  <c:v>8.3458249999999998E-2</c:v>
                </c:pt>
                <c:pt idx="161">
                  <c:v>8.2752049999999994E-2</c:v>
                </c:pt>
                <c:pt idx="162">
                  <c:v>8.2046649999999999E-2</c:v>
                </c:pt>
                <c:pt idx="163">
                  <c:v>8.134247E-2</c:v>
                </c:pt>
                <c:pt idx="164">
                  <c:v>8.0639180000000005E-2</c:v>
                </c:pt>
                <c:pt idx="165">
                  <c:v>7.993604E-2</c:v>
                </c:pt>
                <c:pt idx="166">
                  <c:v>7.9232990000000003E-2</c:v>
                </c:pt>
                <c:pt idx="167">
                  <c:v>7.8529450000000001E-2</c:v>
                </c:pt>
                <c:pt idx="168">
                  <c:v>7.7824950000000004E-2</c:v>
                </c:pt>
                <c:pt idx="169">
                  <c:v>7.7119389999999996E-2</c:v>
                </c:pt>
                <c:pt idx="170">
                  <c:v>7.6412300000000002E-2</c:v>
                </c:pt>
                <c:pt idx="171">
                  <c:v>7.5704149999999998E-2</c:v>
                </c:pt>
                <c:pt idx="172">
                  <c:v>7.4995690000000004E-2</c:v>
                </c:pt>
                <c:pt idx="173">
                  <c:v>7.4286969999999994E-2</c:v>
                </c:pt>
                <c:pt idx="174">
                  <c:v>7.3577539999999997E-2</c:v>
                </c:pt>
                <c:pt idx="175">
                  <c:v>7.2866810000000004E-2</c:v>
                </c:pt>
                <c:pt idx="176">
                  <c:v>7.2154309999999999E-2</c:v>
                </c:pt>
                <c:pt idx="177">
                  <c:v>7.1441069999999995E-2</c:v>
                </c:pt>
                <c:pt idx="178">
                  <c:v>7.0727100000000001E-2</c:v>
                </c:pt>
                <c:pt idx="179">
                  <c:v>7.0011279999999995E-2</c:v>
                </c:pt>
                <c:pt idx="180">
                  <c:v>6.929457E-2</c:v>
                </c:pt>
                <c:pt idx="181">
                  <c:v>6.8575200000000003E-2</c:v>
                </c:pt>
                <c:pt idx="182">
                  <c:v>6.7852590000000004E-2</c:v>
                </c:pt>
                <c:pt idx="183">
                  <c:v>6.7126980000000003E-2</c:v>
                </c:pt>
                <c:pt idx="184">
                  <c:v>6.6398319999999997E-2</c:v>
                </c:pt>
                <c:pt idx="185">
                  <c:v>6.5667290000000003E-2</c:v>
                </c:pt>
                <c:pt idx="186">
                  <c:v>6.4933859999999996E-2</c:v>
                </c:pt>
                <c:pt idx="187">
                  <c:v>6.4197260000000006E-2</c:v>
                </c:pt>
                <c:pt idx="188">
                  <c:v>6.3457029999999998E-2</c:v>
                </c:pt>
                <c:pt idx="189">
                  <c:v>6.27109E-2</c:v>
                </c:pt>
                <c:pt idx="190">
                  <c:v>6.1959359999999998E-2</c:v>
                </c:pt>
                <c:pt idx="191">
                  <c:v>6.1203050000000002E-2</c:v>
                </c:pt>
                <c:pt idx="192">
                  <c:v>6.0444560000000001E-2</c:v>
                </c:pt>
                <c:pt idx="193">
                  <c:v>5.968453E-2</c:v>
                </c:pt>
                <c:pt idx="194">
                  <c:v>5.8921500000000002E-2</c:v>
                </c:pt>
                <c:pt idx="195">
                  <c:v>5.8156390000000002E-2</c:v>
                </c:pt>
                <c:pt idx="196">
                  <c:v>5.7388189999999999E-2</c:v>
                </c:pt>
                <c:pt idx="197">
                  <c:v>5.6622020000000002E-2</c:v>
                </c:pt>
                <c:pt idx="198">
                  <c:v>5.5858919999999999E-2</c:v>
                </c:pt>
                <c:pt idx="199">
                  <c:v>5.5098969999999997E-2</c:v>
                </c:pt>
                <c:pt idx="200">
                  <c:v>5.4342580000000001E-2</c:v>
                </c:pt>
                <c:pt idx="201">
                  <c:v>5.3589409999999997E-2</c:v>
                </c:pt>
                <c:pt idx="202">
                  <c:v>5.283989E-2</c:v>
                </c:pt>
                <c:pt idx="203">
                  <c:v>5.2094410000000001E-2</c:v>
                </c:pt>
                <c:pt idx="204">
                  <c:v>5.13541E-2</c:v>
                </c:pt>
                <c:pt idx="205">
                  <c:v>5.0621869999999999E-2</c:v>
                </c:pt>
                <c:pt idx="206">
                  <c:v>4.9898049999999999E-2</c:v>
                </c:pt>
                <c:pt idx="207">
                  <c:v>4.9181580000000003E-2</c:v>
                </c:pt>
                <c:pt idx="208">
                  <c:v>4.8470039999999999E-2</c:v>
                </c:pt>
                <c:pt idx="209">
                  <c:v>4.7761820000000003E-2</c:v>
                </c:pt>
                <c:pt idx="210">
                  <c:v>4.705869E-2</c:v>
                </c:pt>
                <c:pt idx="211">
                  <c:v>4.6359919999999999E-2</c:v>
                </c:pt>
                <c:pt idx="212">
                  <c:v>4.5666320000000003E-2</c:v>
                </c:pt>
                <c:pt idx="213">
                  <c:v>4.4974989999999999E-2</c:v>
                </c:pt>
                <c:pt idx="214">
                  <c:v>4.428551E-2</c:v>
                </c:pt>
                <c:pt idx="215">
                  <c:v>4.3597900000000002E-2</c:v>
                </c:pt>
                <c:pt idx="216">
                  <c:v>4.2911820000000003E-2</c:v>
                </c:pt>
                <c:pt idx="217">
                  <c:v>4.2227599999999997E-2</c:v>
                </c:pt>
                <c:pt idx="218">
                  <c:v>4.1545070000000003E-2</c:v>
                </c:pt>
                <c:pt idx="219">
                  <c:v>4.0864329999999997E-2</c:v>
                </c:pt>
                <c:pt idx="220">
                  <c:v>4.0185039999999998E-2</c:v>
                </c:pt>
                <c:pt idx="221">
                  <c:v>3.9506149999999997E-2</c:v>
                </c:pt>
                <c:pt idx="222">
                  <c:v>3.8827269999999997E-2</c:v>
                </c:pt>
                <c:pt idx="223">
                  <c:v>3.8148939999999999E-2</c:v>
                </c:pt>
                <c:pt idx="224">
                  <c:v>3.7472560000000002E-2</c:v>
                </c:pt>
                <c:pt idx="225">
                  <c:v>3.6799249999999999E-2</c:v>
                </c:pt>
                <c:pt idx="226">
                  <c:v>3.6128199999999999E-2</c:v>
                </c:pt>
                <c:pt idx="227">
                  <c:v>3.5460470000000001E-2</c:v>
                </c:pt>
                <c:pt idx="228">
                  <c:v>3.479645E-2</c:v>
                </c:pt>
                <c:pt idx="229">
                  <c:v>3.4136720000000002E-2</c:v>
                </c:pt>
                <c:pt idx="230">
                  <c:v>3.3481919999999998E-2</c:v>
                </c:pt>
                <c:pt idx="231">
                  <c:v>3.2832689999999998E-2</c:v>
                </c:pt>
                <c:pt idx="232">
                  <c:v>3.2189290000000002E-2</c:v>
                </c:pt>
                <c:pt idx="233">
                  <c:v>3.155202E-2</c:v>
                </c:pt>
                <c:pt idx="234">
                  <c:v>3.0921219999999999E-2</c:v>
                </c:pt>
                <c:pt idx="235">
                  <c:v>3.0297210000000002E-2</c:v>
                </c:pt>
                <c:pt idx="236">
                  <c:v>2.9680640000000001E-2</c:v>
                </c:pt>
                <c:pt idx="237">
                  <c:v>2.9071900000000001E-2</c:v>
                </c:pt>
                <c:pt idx="238">
                  <c:v>2.8471090000000001E-2</c:v>
                </c:pt>
                <c:pt idx="239">
                  <c:v>2.78786E-2</c:v>
                </c:pt>
                <c:pt idx="240">
                  <c:v>2.7295079999999999E-2</c:v>
                </c:pt>
                <c:pt idx="241">
                  <c:v>2.6720529999999999E-2</c:v>
                </c:pt>
                <c:pt idx="242">
                  <c:v>2.61552E-2</c:v>
                </c:pt>
                <c:pt idx="243">
                  <c:v>2.5599719999999999E-2</c:v>
                </c:pt>
                <c:pt idx="244">
                  <c:v>2.505394E-2</c:v>
                </c:pt>
                <c:pt idx="245">
                  <c:v>2.4517710000000002E-2</c:v>
                </c:pt>
                <c:pt idx="246">
                  <c:v>2.3990839999999999E-2</c:v>
                </c:pt>
                <c:pt idx="247">
                  <c:v>2.3473029999999999E-2</c:v>
                </c:pt>
                <c:pt idx="248">
                  <c:v>2.2964990000000001E-2</c:v>
                </c:pt>
                <c:pt idx="249">
                  <c:v>2.2466259999999998E-2</c:v>
                </c:pt>
                <c:pt idx="250">
                  <c:v>2.197721E-2</c:v>
                </c:pt>
                <c:pt idx="251">
                  <c:v>2.149771E-2</c:v>
                </c:pt>
                <c:pt idx="252">
                  <c:v>2.1027179999999999E-2</c:v>
                </c:pt>
                <c:pt idx="253">
                  <c:v>2.0565699999999999E-2</c:v>
                </c:pt>
                <c:pt idx="254">
                  <c:v>2.0113510000000001E-2</c:v>
                </c:pt>
                <c:pt idx="255">
                  <c:v>1.9670529999999999E-2</c:v>
                </c:pt>
                <c:pt idx="256">
                  <c:v>1.9236610000000001E-2</c:v>
                </c:pt>
                <c:pt idx="257">
                  <c:v>1.8811580000000001E-2</c:v>
                </c:pt>
                <c:pt idx="258">
                  <c:v>1.8395120000000001E-2</c:v>
                </c:pt>
                <c:pt idx="259">
                  <c:v>1.7986410000000001E-2</c:v>
                </c:pt>
                <c:pt idx="260">
                  <c:v>1.758587E-2</c:v>
                </c:pt>
                <c:pt idx="261">
                  <c:v>1.7193239999999999E-2</c:v>
                </c:pt>
                <c:pt idx="262">
                  <c:v>1.6808300000000002E-2</c:v>
                </c:pt>
                <c:pt idx="263">
                  <c:v>1.643087E-2</c:v>
                </c:pt>
                <c:pt idx="264">
                  <c:v>1.606136E-2</c:v>
                </c:pt>
                <c:pt idx="265">
                  <c:v>1.5699129999999999E-2</c:v>
                </c:pt>
                <c:pt idx="266">
                  <c:v>1.534401E-2</c:v>
                </c:pt>
                <c:pt idx="267">
                  <c:v>1.499583E-2</c:v>
                </c:pt>
                <c:pt idx="268">
                  <c:v>1.465494E-2</c:v>
                </c:pt>
                <c:pt idx="269">
                  <c:v>1.4320909999999999E-2</c:v>
                </c:pt>
                <c:pt idx="270">
                  <c:v>1.3993510000000001E-2</c:v>
                </c:pt>
                <c:pt idx="271">
                  <c:v>1.367289E-2</c:v>
                </c:pt>
                <c:pt idx="272">
                  <c:v>1.335834E-2</c:v>
                </c:pt>
                <c:pt idx="273">
                  <c:v>1.304977E-2</c:v>
                </c:pt>
                <c:pt idx="274">
                  <c:v>1.2747669999999999E-2</c:v>
                </c:pt>
                <c:pt idx="275">
                  <c:v>1.2452029999999999E-2</c:v>
                </c:pt>
                <c:pt idx="276">
                  <c:v>1.2162289999999999E-2</c:v>
                </c:pt>
                <c:pt idx="277" formatCode="General">
                  <c:v>1.187845E-2</c:v>
                </c:pt>
                <c:pt idx="278" formatCode="General">
                  <c:v>1.1601159999999999E-2</c:v>
                </c:pt>
                <c:pt idx="279" formatCode="General">
                  <c:v>1.132968E-2</c:v>
                </c:pt>
                <c:pt idx="280" formatCode="General">
                  <c:v>1.1063460000000001E-2</c:v>
                </c:pt>
                <c:pt idx="281" formatCode="General">
                  <c:v>1.08033E-2</c:v>
                </c:pt>
                <c:pt idx="282" formatCode="General">
                  <c:v>1.054864E-2</c:v>
                </c:pt>
                <c:pt idx="283" formatCode="General">
                  <c:v>1.029939E-2</c:v>
                </c:pt>
                <c:pt idx="284" formatCode="General">
                  <c:v>1.005548E-2</c:v>
                </c:pt>
                <c:pt idx="285" formatCode="General">
                  <c:v>9.8166539999999993E-3</c:v>
                </c:pt>
                <c:pt idx="286" formatCode="General">
                  <c:v>9.5826809999999991E-3</c:v>
                </c:pt>
                <c:pt idx="287" formatCode="General">
                  <c:v>9.3536379999999992E-3</c:v>
                </c:pt>
                <c:pt idx="288" formatCode="General">
                  <c:v>9.1296039999999995E-3</c:v>
                </c:pt>
                <c:pt idx="289" formatCode="General">
                  <c:v>8.9109879999999999E-3</c:v>
                </c:pt>
                <c:pt idx="290" formatCode="General">
                  <c:v>8.6956020000000002E-3</c:v>
                </c:pt>
                <c:pt idx="291" formatCode="General">
                  <c:v>8.4849049999999992E-3</c:v>
                </c:pt>
                <c:pt idx="292" formatCode="General">
                  <c:v>8.2788949999999997E-3</c:v>
                </c:pt>
                <c:pt idx="293" formatCode="General">
                  <c:v>8.0760369999999995E-3</c:v>
                </c:pt>
                <c:pt idx="294" formatCode="General">
                  <c:v>7.8764119999999993E-3</c:v>
                </c:pt>
                <c:pt idx="295" formatCode="General">
                  <c:v>7.6809900000000004E-3</c:v>
                </c:pt>
                <c:pt idx="296" formatCode="General">
                  <c:v>7.489285E-3</c:v>
                </c:pt>
                <c:pt idx="297" formatCode="General">
                  <c:v>7.2999240000000002E-3</c:v>
                </c:pt>
                <c:pt idx="298" formatCode="General">
                  <c:v>7.1139580000000001E-3</c:v>
                </c:pt>
                <c:pt idx="299" formatCode="General">
                  <c:v>6.9316279999999996E-3</c:v>
                </c:pt>
                <c:pt idx="300" formatCode="General">
                  <c:v>6.751562E-3</c:v>
                </c:pt>
                <c:pt idx="301" formatCode="General">
                  <c:v>6.574323E-3</c:v>
                </c:pt>
                <c:pt idx="302" formatCode="General">
                  <c:v>6.399348E-3</c:v>
                </c:pt>
                <c:pt idx="303" formatCode="General">
                  <c:v>6.2274440000000004E-3</c:v>
                </c:pt>
                <c:pt idx="304" formatCode="General">
                  <c:v>6.0578849999999998E-3</c:v>
                </c:pt>
                <c:pt idx="305" formatCode="General">
                  <c:v>5.8902640000000001E-3</c:v>
                </c:pt>
                <c:pt idx="306" formatCode="General">
                  <c:v>5.7263619999999996E-3</c:v>
                </c:pt>
                <c:pt idx="307" formatCode="General">
                  <c:v>5.5646410000000004E-3</c:v>
                </c:pt>
                <c:pt idx="308" formatCode="General">
                  <c:v>5.4045370000000001E-3</c:v>
                </c:pt>
                <c:pt idx="309" formatCode="General">
                  <c:v>5.2475040000000001E-3</c:v>
                </c:pt>
                <c:pt idx="310" formatCode="General">
                  <c:v>5.0932989999999999E-3</c:v>
                </c:pt>
                <c:pt idx="311" formatCode="General">
                  <c:v>4.9418429999999996E-3</c:v>
                </c:pt>
                <c:pt idx="312" formatCode="General">
                  <c:v>4.7938620000000003E-3</c:v>
                </c:pt>
                <c:pt idx="313" formatCode="General">
                  <c:v>4.6496790000000003E-3</c:v>
                </c:pt>
                <c:pt idx="314" formatCode="General">
                  <c:v>4.5088910000000001E-3</c:v>
                </c:pt>
                <c:pt idx="315" formatCode="General">
                  <c:v>4.3706889999999997E-3</c:v>
                </c:pt>
                <c:pt idx="316" formatCode="General">
                  <c:v>4.2360430000000001E-3</c:v>
                </c:pt>
                <c:pt idx="317" formatCode="General">
                  <c:v>4.1051960000000002E-3</c:v>
                </c:pt>
                <c:pt idx="318" formatCode="General">
                  <c:v>3.9783090000000002E-3</c:v>
                </c:pt>
                <c:pt idx="319" formatCode="General">
                  <c:v>3.855139E-3</c:v>
                </c:pt>
                <c:pt idx="320" formatCode="General">
                  <c:v>3.735768E-3</c:v>
                </c:pt>
                <c:pt idx="321" formatCode="General">
                  <c:v>3.6202769999999999E-3</c:v>
                </c:pt>
                <c:pt idx="322" formatCode="General">
                  <c:v>3.5080179999999999E-3</c:v>
                </c:pt>
                <c:pt idx="323" formatCode="General">
                  <c:v>3.399881E-3</c:v>
                </c:pt>
                <c:pt idx="324" formatCode="General">
                  <c:v>3.2965120000000001E-3</c:v>
                </c:pt>
                <c:pt idx="325" formatCode="General">
                  <c:v>3.1974270000000001E-3</c:v>
                </c:pt>
                <c:pt idx="326" formatCode="General">
                  <c:v>3.1021410000000001E-3</c:v>
                </c:pt>
                <c:pt idx="327" formatCode="General">
                  <c:v>3.0095209999999998E-3</c:v>
                </c:pt>
                <c:pt idx="328" formatCode="General">
                  <c:v>2.919488E-3</c:v>
                </c:pt>
                <c:pt idx="329" formatCode="General">
                  <c:v>2.831475E-3</c:v>
                </c:pt>
                <c:pt idx="330" formatCode="General">
                  <c:v>2.7457250000000001E-3</c:v>
                </c:pt>
                <c:pt idx="331" formatCode="General">
                  <c:v>2.662481E-3</c:v>
                </c:pt>
                <c:pt idx="332" formatCode="General">
                  <c:v>2.5819839999999998E-3</c:v>
                </c:pt>
                <c:pt idx="333" formatCode="General">
                  <c:v>2.5035890000000001E-3</c:v>
                </c:pt>
                <c:pt idx="334" formatCode="General">
                  <c:v>2.4271330000000002E-3</c:v>
                </c:pt>
                <c:pt idx="335" formatCode="General">
                  <c:v>2.351971E-3</c:v>
                </c:pt>
                <c:pt idx="336" formatCode="General">
                  <c:v>2.2793140000000002E-3</c:v>
                </c:pt>
                <c:pt idx="337" formatCode="General">
                  <c:v>2.2088390000000002E-3</c:v>
                </c:pt>
                <c:pt idx="338" formatCode="General">
                  <c:v>2.1398189999999998E-3</c:v>
                </c:pt>
                <c:pt idx="339" formatCode="General">
                  <c:v>2.0717679999999999E-3</c:v>
                </c:pt>
                <c:pt idx="340" formatCode="General">
                  <c:v>2.0053340000000001E-3</c:v>
                </c:pt>
                <c:pt idx="341" formatCode="General">
                  <c:v>1.93987E-3</c:v>
                </c:pt>
                <c:pt idx="342" formatCode="General">
                  <c:v>1.875619E-3</c:v>
                </c:pt>
                <c:pt idx="343" formatCode="General">
                  <c:v>1.812822E-3</c:v>
                </c:pt>
                <c:pt idx="344" formatCode="General">
                  <c:v>1.7521259999999999E-3</c:v>
                </c:pt>
                <c:pt idx="345" formatCode="General">
                  <c:v>1.6934509999999999E-3</c:v>
                </c:pt>
                <c:pt idx="346" formatCode="General">
                  <c:v>1.636958E-3</c:v>
                </c:pt>
                <c:pt idx="347" formatCode="General">
                  <c:v>1.5820809999999999E-3</c:v>
                </c:pt>
                <c:pt idx="348" formatCode="General">
                  <c:v>1.52874E-3</c:v>
                </c:pt>
                <c:pt idx="349" formatCode="General">
                  <c:v>1.4771770000000001E-3</c:v>
                </c:pt>
                <c:pt idx="350" formatCode="General">
                  <c:v>1.4276340000000001E-3</c:v>
                </c:pt>
                <c:pt idx="351" formatCode="General">
                  <c:v>1.3791420000000001E-3</c:v>
                </c:pt>
                <c:pt idx="352" formatCode="General">
                  <c:v>1.3319429999999999E-3</c:v>
                </c:pt>
                <c:pt idx="353" formatCode="General">
                  <c:v>1.286927E-3</c:v>
                </c:pt>
                <c:pt idx="354" formatCode="General">
                  <c:v>1.243769E-3</c:v>
                </c:pt>
                <c:pt idx="355" formatCode="General">
                  <c:v>1.2022280000000001E-3</c:v>
                </c:pt>
                <c:pt idx="356" formatCode="General">
                  <c:v>1.1617369999999999E-3</c:v>
                </c:pt>
                <c:pt idx="357" formatCode="General">
                  <c:v>1.1232670000000001E-3</c:v>
                </c:pt>
                <c:pt idx="358" formatCode="General">
                  <c:v>1.086332E-3</c:v>
                </c:pt>
                <c:pt idx="359" formatCode="General">
                  <c:v>1.0510140000000001E-3</c:v>
                </c:pt>
                <c:pt idx="360" formatCode="General">
                  <c:v>1.0166649999999999E-3</c:v>
                </c:pt>
                <c:pt idx="361" formatCode="General">
                  <c:v>9.841756000000001E-4</c:v>
                </c:pt>
                <c:pt idx="362" formatCode="General">
                  <c:v>9.5305990000000001E-4</c:v>
                </c:pt>
                <c:pt idx="363" formatCode="General">
                  <c:v>9.2315660000000005E-4</c:v>
                </c:pt>
                <c:pt idx="364" formatCode="General">
                  <c:v>8.9430390000000003E-4</c:v>
                </c:pt>
                <c:pt idx="365" formatCode="General">
                  <c:v>8.6731009999999997E-4</c:v>
                </c:pt>
                <c:pt idx="366" formatCode="General">
                  <c:v>8.4104359999999997E-4</c:v>
                </c:pt>
                <c:pt idx="367" formatCode="General">
                  <c:v>8.1671689999999997E-4</c:v>
                </c:pt>
                <c:pt idx="368" formatCode="General">
                  <c:v>7.9295579999999997E-4</c:v>
                </c:pt>
                <c:pt idx="369" formatCode="General">
                  <c:v>7.6951799999999996E-4</c:v>
                </c:pt>
                <c:pt idx="370" formatCode="General">
                  <c:v>7.4705020000000004E-4</c:v>
                </c:pt>
                <c:pt idx="371" formatCode="General">
                  <c:v>7.2571370000000003E-4</c:v>
                </c:pt>
                <c:pt idx="372" formatCode="General">
                  <c:v>7.0534709999999997E-4</c:v>
                </c:pt>
                <c:pt idx="373" formatCode="General">
                  <c:v>6.8554620000000005E-4</c:v>
                </c:pt>
                <c:pt idx="374" formatCode="General">
                  <c:v>6.6647270000000001E-4</c:v>
                </c:pt>
                <c:pt idx="375" formatCode="General">
                  <c:v>6.4844990000000003E-4</c:v>
                </c:pt>
                <c:pt idx="376" formatCode="General">
                  <c:v>6.3099279999999998E-4</c:v>
                </c:pt>
                <c:pt idx="377" formatCode="General">
                  <c:v>6.137782E-4</c:v>
                </c:pt>
                <c:pt idx="378" formatCode="General">
                  <c:v>5.9704850000000004E-4</c:v>
                </c:pt>
                <c:pt idx="379" formatCode="General">
                  <c:v>5.8104619999999995E-4</c:v>
                </c:pt>
                <c:pt idx="380" formatCode="General">
                  <c:v>5.6569040000000001E-4</c:v>
                </c:pt>
                <c:pt idx="381" formatCode="General">
                  <c:v>5.5017300000000005E-4</c:v>
                </c:pt>
                <c:pt idx="382" formatCode="General">
                  <c:v>5.3514049999999998E-4</c:v>
                </c:pt>
                <c:pt idx="383" formatCode="General">
                  <c:v>5.2026959999999995E-4</c:v>
                </c:pt>
                <c:pt idx="384" formatCode="General">
                  <c:v>5.0677269999999997E-4</c:v>
                </c:pt>
                <c:pt idx="385" formatCode="General">
                  <c:v>4.932758E-4</c:v>
                </c:pt>
                <c:pt idx="386" formatCode="General">
                  <c:v>4.7977890000000002E-4</c:v>
                </c:pt>
                <c:pt idx="387" formatCode="General">
                  <c:v>4.6628199999999999E-4</c:v>
                </c:pt>
                <c:pt idx="388" formatCode="General">
                  <c:v>4.5278499999999998E-4</c:v>
                </c:pt>
                <c:pt idx="389" formatCode="General">
                  <c:v>4.3928810000000001E-4</c:v>
                </c:pt>
                <c:pt idx="390" formatCode="General">
                  <c:v>4.2579119999999998E-4</c:v>
                </c:pt>
                <c:pt idx="391" formatCode="General">
                  <c:v>4.122943E-4</c:v>
                </c:pt>
                <c:pt idx="392" formatCode="General">
                  <c:v>3.9879740000000002E-4</c:v>
                </c:pt>
                <c:pt idx="393" formatCode="General">
                  <c:v>3.8530049999999999E-4</c:v>
                </c:pt>
                <c:pt idx="394" formatCode="General">
                  <c:v>3.7180349999999999E-4</c:v>
                </c:pt>
                <c:pt idx="395" formatCode="General">
                  <c:v>3.5830660000000001E-4</c:v>
                </c:pt>
                <c:pt idx="396" formatCode="General">
                  <c:v>3.4480969999999998E-4</c:v>
                </c:pt>
              </c:numCache>
            </c:numRef>
          </c:xVal>
          <c:yVal>
            <c:numRef>
              <c:f>'NP5H20 CRNa'!$F$2:$F$700</c:f>
              <c:numCache>
                <c:formatCode>0.000</c:formatCode>
                <c:ptCount val="699"/>
                <c:pt idx="0">
                  <c:v>1.5991355914322027E-2</c:v>
                </c:pt>
                <c:pt idx="1">
                  <c:v>1.598960504929868E-2</c:v>
                </c:pt>
                <c:pt idx="2">
                  <c:v>1.5987771900360284E-2</c:v>
                </c:pt>
                <c:pt idx="3">
                  <c:v>1.5985854774976514E-2</c:v>
                </c:pt>
                <c:pt idx="4">
                  <c:v>1.598385302392142E-2</c:v>
                </c:pt>
                <c:pt idx="5">
                  <c:v>1.5981765510646152E-2</c:v>
                </c:pt>
                <c:pt idx="6">
                  <c:v>1.5979591234459061E-2</c:v>
                </c:pt>
                <c:pt idx="7">
                  <c:v>1.597733013053404E-2</c:v>
                </c:pt>
                <c:pt idx="8">
                  <c:v>1.5974981274185923E-2</c:v>
                </c:pt>
                <c:pt idx="9">
                  <c:v>1.5972544974728643E-2</c:v>
                </c:pt>
                <c:pt idx="10">
                  <c:v>1.5969591320554675E-2</c:v>
                </c:pt>
                <c:pt idx="11">
                  <c:v>1.5966964889452255E-2</c:v>
                </c:pt>
                <c:pt idx="12">
                  <c:v>1.5964250981342628E-2</c:v>
                </c:pt>
                <c:pt idx="13">
                  <c:v>1.5961449610023028E-2</c:v>
                </c:pt>
                <c:pt idx="14">
                  <c:v>1.5958561877717027E-2</c:v>
                </c:pt>
                <c:pt idx="15">
                  <c:v>1.5953641814725569E-2</c:v>
                </c:pt>
                <c:pt idx="16">
                  <c:v>1.5950246080443466E-2</c:v>
                </c:pt>
                <c:pt idx="17">
                  <c:v>1.5946731460592979E-2</c:v>
                </c:pt>
                <c:pt idx="18">
                  <c:v>1.59430985413801E-2</c:v>
                </c:pt>
                <c:pt idx="19">
                  <c:v>1.5939350894377646E-2</c:v>
                </c:pt>
                <c:pt idx="20">
                  <c:v>1.5935490099648158E-2</c:v>
                </c:pt>
                <c:pt idx="21">
                  <c:v>1.5931515408894113E-2</c:v>
                </c:pt>
                <c:pt idx="22">
                  <c:v>1.5927419975184293E-2</c:v>
                </c:pt>
                <c:pt idx="23">
                  <c:v>1.5923200689419537E-2</c:v>
                </c:pt>
                <c:pt idx="24">
                  <c:v>1.5918857781783542E-2</c:v>
                </c:pt>
                <c:pt idx="25">
                  <c:v>1.5914391068491927E-2</c:v>
                </c:pt>
                <c:pt idx="26">
                  <c:v>1.5909822954444021E-2</c:v>
                </c:pt>
                <c:pt idx="27">
                  <c:v>1.5905132068875699E-2</c:v>
                </c:pt>
                <c:pt idx="28">
                  <c:v>1.5900319163390967E-2</c:v>
                </c:pt>
                <c:pt idx="29">
                  <c:v>1.5895385521135202E-2</c:v>
                </c:pt>
                <c:pt idx="30">
                  <c:v>1.5890332484527162E-2</c:v>
                </c:pt>
                <c:pt idx="31">
                  <c:v>1.5885255152232384E-2</c:v>
                </c:pt>
                <c:pt idx="32">
                  <c:v>1.5880080177511708E-2</c:v>
                </c:pt>
                <c:pt idx="33">
                  <c:v>1.5874812040572815E-2</c:v>
                </c:pt>
                <c:pt idx="34">
                  <c:v>1.5869454313915361E-2</c:v>
                </c:pt>
                <c:pt idx="35">
                  <c:v>1.5864000614526287E-2</c:v>
                </c:pt>
                <c:pt idx="36">
                  <c:v>1.5858450803546396E-2</c:v>
                </c:pt>
                <c:pt idx="37">
                  <c:v>1.5852804044888005E-2</c:v>
                </c:pt>
                <c:pt idx="38">
                  <c:v>1.5847066409559497E-2</c:v>
                </c:pt>
                <c:pt idx="39">
                  <c:v>1.5841240095446282E-2</c:v>
                </c:pt>
                <c:pt idx="40">
                  <c:v>1.5835332213773864E-2</c:v>
                </c:pt>
                <c:pt idx="41">
                  <c:v>1.5829341589143602E-2</c:v>
                </c:pt>
                <c:pt idx="42">
                  <c:v>1.5823274405486788E-2</c:v>
                </c:pt>
                <c:pt idx="43">
                  <c:v>1.5817132045900371E-2</c:v>
                </c:pt>
                <c:pt idx="44">
                  <c:v>1.5810917831486263E-2</c:v>
                </c:pt>
                <c:pt idx="45">
                  <c:v>1.5804635204451068E-2</c:v>
                </c:pt>
                <c:pt idx="46">
                  <c:v>1.5798283055401614E-2</c:v>
                </c:pt>
                <c:pt idx="47">
                  <c:v>1.5791857408233013E-2</c:v>
                </c:pt>
                <c:pt idx="48">
                  <c:v>1.5785360867599345E-2</c:v>
                </c:pt>
                <c:pt idx="49">
                  <c:v>1.5778782142433889E-2</c:v>
                </c:pt>
                <c:pt idx="50">
                  <c:v>1.5772118441522841E-2</c:v>
                </c:pt>
                <c:pt idx="51">
                  <c:v>1.5765378323017342E-2</c:v>
                </c:pt>
                <c:pt idx="52">
                  <c:v>1.5758567918550757E-2</c:v>
                </c:pt>
                <c:pt idx="53">
                  <c:v>1.5751699653588885E-2</c:v>
                </c:pt>
                <c:pt idx="54">
                  <c:v>1.5744776859980467E-2</c:v>
                </c:pt>
                <c:pt idx="55">
                  <c:v>1.5737810682667587E-2</c:v>
                </c:pt>
                <c:pt idx="56">
                  <c:v>1.5730798892702295E-2</c:v>
                </c:pt>
                <c:pt idx="57">
                  <c:v>1.5723750901677647E-2</c:v>
                </c:pt>
                <c:pt idx="58">
                  <c:v>1.5716667021368782E-2</c:v>
                </c:pt>
                <c:pt idx="59">
                  <c:v>1.5709549957657647E-2</c:v>
                </c:pt>
                <c:pt idx="60">
                  <c:v>1.5702395105980954E-2</c:v>
                </c:pt>
                <c:pt idx="61">
                  <c:v>1.5695207567571538E-2</c:v>
                </c:pt>
                <c:pt idx="62">
                  <c:v>1.5687991846028732E-2</c:v>
                </c:pt>
                <c:pt idx="63">
                  <c:v>1.5680747497737384E-2</c:v>
                </c:pt>
                <c:pt idx="64">
                  <c:v>1.5673479232811174E-2</c:v>
                </c:pt>
                <c:pt idx="65">
                  <c:v>1.566619286363281E-2</c:v>
                </c:pt>
                <c:pt idx="66">
                  <c:v>1.5658897164539019E-2</c:v>
                </c:pt>
                <c:pt idx="67">
                  <c:v>1.5651585893747676E-2</c:v>
                </c:pt>
                <c:pt idx="68">
                  <c:v>1.5644266212559616E-2</c:v>
                </c:pt>
                <c:pt idx="69">
                  <c:v>1.5636901740222357E-2</c:v>
                </c:pt>
                <c:pt idx="70">
                  <c:v>1.5629493795952198E-2</c:v>
                </c:pt>
                <c:pt idx="71">
                  <c:v>1.5622019780936384E-2</c:v>
                </c:pt>
                <c:pt idx="72">
                  <c:v>1.5614473357028218E-2</c:v>
                </c:pt>
                <c:pt idx="73">
                  <c:v>1.5606837013288353E-2</c:v>
                </c:pt>
                <c:pt idx="74">
                  <c:v>1.5599104292761784E-2</c:v>
                </c:pt>
                <c:pt idx="75">
                  <c:v>1.5591270449776337E-2</c:v>
                </c:pt>
                <c:pt idx="76">
                  <c:v>1.5583338742724233E-2</c:v>
                </c:pt>
                <c:pt idx="77">
                  <c:v>1.5575300162924381E-2</c:v>
                </c:pt>
                <c:pt idx="78">
                  <c:v>1.5567143131478419E-2</c:v>
                </c:pt>
                <c:pt idx="79">
                  <c:v>1.5558862972089299E-2</c:v>
                </c:pt>
                <c:pt idx="80">
                  <c:v>1.5550451547507799E-2</c:v>
                </c:pt>
                <c:pt idx="81">
                  <c:v>1.5541900322778942E-2</c:v>
                </c:pt>
                <c:pt idx="82">
                  <c:v>1.553319698753349E-2</c:v>
                </c:pt>
                <c:pt idx="83">
                  <c:v>1.5524329727113406E-2</c:v>
                </c:pt>
                <c:pt idx="84">
                  <c:v>1.5515291879100536E-2</c:v>
                </c:pt>
                <c:pt idx="85">
                  <c:v>1.5506090520136037E-2</c:v>
                </c:pt>
                <c:pt idx="86">
                  <c:v>1.5496732080778156E-2</c:v>
                </c:pt>
                <c:pt idx="87">
                  <c:v>1.5487221085242295E-2</c:v>
                </c:pt>
                <c:pt idx="88">
                  <c:v>1.5477566120105009E-2</c:v>
                </c:pt>
                <c:pt idx="89">
                  <c:v>1.5467772684163782E-2</c:v>
                </c:pt>
                <c:pt idx="90">
                  <c:v>1.5457837883037088E-2</c:v>
                </c:pt>
                <c:pt idx="91">
                  <c:v>1.5447754891295337E-2</c:v>
                </c:pt>
                <c:pt idx="92">
                  <c:v>1.5437513948052518E-2</c:v>
                </c:pt>
                <c:pt idx="93">
                  <c:v>1.5427112723324067E-2</c:v>
                </c:pt>
                <c:pt idx="94">
                  <c:v>1.5416552893492357E-2</c:v>
                </c:pt>
                <c:pt idx="95">
                  <c:v>1.5405829533061657E-2</c:v>
                </c:pt>
                <c:pt idx="96">
                  <c:v>1.5394936130582151E-2</c:v>
                </c:pt>
                <c:pt idx="97">
                  <c:v>1.53838757617382E-2</c:v>
                </c:pt>
                <c:pt idx="98">
                  <c:v>1.5372644666865916E-2</c:v>
                </c:pt>
                <c:pt idx="99">
                  <c:v>1.5361244809736658E-2</c:v>
                </c:pt>
                <c:pt idx="100">
                  <c:v>1.5349675460055629E-2</c:v>
                </c:pt>
                <c:pt idx="101">
                  <c:v>1.5337929944904649E-2</c:v>
                </c:pt>
                <c:pt idx="102">
                  <c:v>1.5326005884548992E-2</c:v>
                </c:pt>
                <c:pt idx="103">
                  <c:v>1.5313893086780824E-2</c:v>
                </c:pt>
                <c:pt idx="104">
                  <c:v>1.5301566530659696E-2</c:v>
                </c:pt>
                <c:pt idx="105">
                  <c:v>1.5289025464259679E-2</c:v>
                </c:pt>
                <c:pt idx="106">
                  <c:v>1.5276267636793494E-2</c:v>
                </c:pt>
                <c:pt idx="107">
                  <c:v>1.5263277464359787E-2</c:v>
                </c:pt>
                <c:pt idx="108">
                  <c:v>1.5250058880117745E-2</c:v>
                </c:pt>
                <c:pt idx="109">
                  <c:v>1.5236600735616843E-2</c:v>
                </c:pt>
                <c:pt idx="110">
                  <c:v>1.5222903645292258E-2</c:v>
                </c:pt>
                <c:pt idx="111">
                  <c:v>1.5208955939499554E-2</c:v>
                </c:pt>
                <c:pt idx="112">
                  <c:v>1.5194758134534608E-2</c:v>
                </c:pt>
                <c:pt idx="113">
                  <c:v>1.518029800735256E-2</c:v>
                </c:pt>
                <c:pt idx="114">
                  <c:v>1.5165577864074121E-2</c:v>
                </c:pt>
                <c:pt idx="115">
                  <c:v>1.5150577268034522E-2</c:v>
                </c:pt>
                <c:pt idx="116">
                  <c:v>1.5135290271376417E-2</c:v>
                </c:pt>
                <c:pt idx="117">
                  <c:v>1.5119708774688332E-2</c:v>
                </c:pt>
                <c:pt idx="118">
                  <c:v>1.5103834611098823E-2</c:v>
                </c:pt>
                <c:pt idx="119">
                  <c:v>1.508765549011773E-2</c:v>
                </c:pt>
                <c:pt idx="120">
                  <c:v>1.5071167008413671E-2</c:v>
                </c:pt>
                <c:pt idx="121">
                  <c:v>1.5054364778152536E-2</c:v>
                </c:pt>
                <c:pt idx="122">
                  <c:v>1.5037242222590588E-2</c:v>
                </c:pt>
                <c:pt idx="123">
                  <c:v>1.5019799397604979E-2</c:v>
                </c:pt>
                <c:pt idx="124">
                  <c:v>1.5002022937673398E-2</c:v>
                </c:pt>
                <c:pt idx="125">
                  <c:v>1.4983894081553876E-2</c:v>
                </c:pt>
                <c:pt idx="126">
                  <c:v>1.4965412153103048E-2</c:v>
                </c:pt>
                <c:pt idx="127">
                  <c:v>1.4946574436514311E-2</c:v>
                </c:pt>
                <c:pt idx="128">
                  <c:v>1.4927368450266503E-2</c:v>
                </c:pt>
                <c:pt idx="129">
                  <c:v>1.4907781136322408E-2</c:v>
                </c:pt>
                <c:pt idx="130">
                  <c:v>1.4887796217276835E-2</c:v>
                </c:pt>
                <c:pt idx="131">
                  <c:v>1.4867425888483849E-2</c:v>
                </c:pt>
                <c:pt idx="132">
                  <c:v>1.4846667629179636E-2</c:v>
                </c:pt>
                <c:pt idx="133">
                  <c:v>1.4825494186902393E-2</c:v>
                </c:pt>
                <c:pt idx="134">
                  <c:v>1.4803899238969654E-2</c:v>
                </c:pt>
                <c:pt idx="135">
                  <c:v>1.478186488061852E-2</c:v>
                </c:pt>
                <c:pt idx="136">
                  <c:v>1.4759396044380393E-2</c:v>
                </c:pt>
                <c:pt idx="137">
                  <c:v>1.4736468360061436E-2</c:v>
                </c:pt>
                <c:pt idx="138">
                  <c:v>1.4713074585252403E-2</c:v>
                </c:pt>
                <c:pt idx="139">
                  <c:v>1.4689189712052599E-2</c:v>
                </c:pt>
                <c:pt idx="140">
                  <c:v>1.466482593893075E-2</c:v>
                </c:pt>
                <c:pt idx="141">
                  <c:v>1.4639974745512086E-2</c:v>
                </c:pt>
                <c:pt idx="142">
                  <c:v>1.4614619751409957E-2</c:v>
                </c:pt>
                <c:pt idx="143">
                  <c:v>1.4588727417303797E-2</c:v>
                </c:pt>
                <c:pt idx="144">
                  <c:v>1.4562292262404623E-2</c:v>
                </c:pt>
                <c:pt idx="145">
                  <c:v>1.4535346220814266E-2</c:v>
                </c:pt>
                <c:pt idx="146">
                  <c:v>1.4507860745000769E-2</c:v>
                </c:pt>
                <c:pt idx="147">
                  <c:v>1.4479790009352841E-2</c:v>
                </c:pt>
                <c:pt idx="148">
                  <c:v>1.4451129535508382E-2</c:v>
                </c:pt>
                <c:pt idx="149">
                  <c:v>1.442187184883008E-2</c:v>
                </c:pt>
                <c:pt idx="150">
                  <c:v>1.4392006101349804E-2</c:v>
                </c:pt>
                <c:pt idx="151">
                  <c:v>1.4361512145427991E-2</c:v>
                </c:pt>
                <c:pt idx="152">
                  <c:v>1.4330358078546554E-2</c:v>
                </c:pt>
                <c:pt idx="153">
                  <c:v>1.4298538486861098E-2</c:v>
                </c:pt>
                <c:pt idx="154">
                  <c:v>1.4266052359121584E-2</c:v>
                </c:pt>
                <c:pt idx="155">
                  <c:v>1.4232847372335534E-2</c:v>
                </c:pt>
                <c:pt idx="156">
                  <c:v>1.4198882004344963E-2</c:v>
                </c:pt>
                <c:pt idx="157">
                  <c:v>1.4164115814299728E-2</c:v>
                </c:pt>
                <c:pt idx="158">
                  <c:v>1.4128547767290608E-2</c:v>
                </c:pt>
                <c:pt idx="159">
                  <c:v>1.4092172736574522E-2</c:v>
                </c:pt>
                <c:pt idx="160">
                  <c:v>1.4054918941707661E-2</c:v>
                </c:pt>
                <c:pt idx="161">
                  <c:v>1.4016677327108058E-2</c:v>
                </c:pt>
                <c:pt idx="162">
                  <c:v>1.3977437173033199E-2</c:v>
                </c:pt>
                <c:pt idx="163">
                  <c:v>1.3937186050636902E-2</c:v>
                </c:pt>
                <c:pt idx="164">
                  <c:v>1.3895867906534064E-2</c:v>
                </c:pt>
                <c:pt idx="165">
                  <c:v>1.385339775584247E-2</c:v>
                </c:pt>
                <c:pt idx="166">
                  <c:v>1.3809726470024689E-2</c:v>
                </c:pt>
                <c:pt idx="167">
                  <c:v>1.376476857530675E-2</c:v>
                </c:pt>
                <c:pt idx="168">
                  <c:v>1.3718439188929329E-2</c:v>
                </c:pt>
                <c:pt idx="169">
                  <c:v>1.3670672377836885E-2</c:v>
                </c:pt>
                <c:pt idx="170">
                  <c:v>1.3621372057146645E-2</c:v>
                </c:pt>
                <c:pt idx="171">
                  <c:v>1.3570503247591894E-2</c:v>
                </c:pt>
                <c:pt idx="172">
                  <c:v>1.3518052392167591E-2</c:v>
                </c:pt>
                <c:pt idx="173">
                  <c:v>1.3463954903741344E-2</c:v>
                </c:pt>
                <c:pt idx="174">
                  <c:v>1.3408103131347439E-2</c:v>
                </c:pt>
                <c:pt idx="175">
                  <c:v>1.3350369528966798E-2</c:v>
                </c:pt>
                <c:pt idx="176">
                  <c:v>1.3290626206527606E-2</c:v>
                </c:pt>
                <c:pt idx="177">
                  <c:v>1.3228867079908306E-2</c:v>
                </c:pt>
                <c:pt idx="178">
                  <c:v>1.3164999805095751E-2</c:v>
                </c:pt>
                <c:pt idx="179">
                  <c:v>1.3098820866323288E-2</c:v>
                </c:pt>
                <c:pt idx="180">
                  <c:v>1.3030309205671815E-2</c:v>
                </c:pt>
                <c:pt idx="181">
                  <c:v>1.2959175452800785E-2</c:v>
                </c:pt>
                <c:pt idx="182">
                  <c:v>1.2885222989394887E-2</c:v>
                </c:pt>
                <c:pt idx="183">
                  <c:v>1.280832671058137E-2</c:v>
                </c:pt>
                <c:pt idx="184">
                  <c:v>1.2728323411784806E-2</c:v>
                </c:pt>
                <c:pt idx="185">
                  <c:v>1.2645123929110108E-2</c:v>
                </c:pt>
                <c:pt idx="186">
                  <c:v>1.2558555159611677E-2</c:v>
                </c:pt>
                <c:pt idx="187">
                  <c:v>1.2468341093967451E-2</c:v>
                </c:pt>
                <c:pt idx="188">
                  <c:v>1.237422054384457E-2</c:v>
                </c:pt>
                <c:pt idx="189">
                  <c:v>1.2275667080535103E-2</c:v>
                </c:pt>
                <c:pt idx="190">
                  <c:v>1.2172478497497561E-2</c:v>
                </c:pt>
                <c:pt idx="191">
                  <c:v>1.206446726339673E-2</c:v>
                </c:pt>
                <c:pt idx="192">
                  <c:v>1.1951738531290753E-2</c:v>
                </c:pt>
                <c:pt idx="193">
                  <c:v>1.1834136793989843E-2</c:v>
                </c:pt>
                <c:pt idx="194">
                  <c:v>1.171116476782218E-2</c:v>
                </c:pt>
                <c:pt idx="195">
                  <c:v>1.1582680623617609E-2</c:v>
                </c:pt>
                <c:pt idx="196">
                  <c:v>1.1448209454550841E-2</c:v>
                </c:pt>
                <c:pt idx="197">
                  <c:v>1.1308375094192908E-2</c:v>
                </c:pt>
                <c:pt idx="198">
                  <c:v>1.1163157727907972E-2</c:v>
                </c:pt>
                <c:pt idx="199">
                  <c:v>1.1012375063421847E-2</c:v>
                </c:pt>
                <c:pt idx="200">
                  <c:v>1.0855918348809133E-2</c:v>
                </c:pt>
                <c:pt idx="201">
                  <c:v>1.0693531411547542E-2</c:v>
                </c:pt>
                <c:pt idx="202">
                  <c:v>1.0525127949302344E-2</c:v>
                </c:pt>
                <c:pt idx="203">
                  <c:v>1.0350636042823746E-2</c:v>
                </c:pt>
                <c:pt idx="204">
                  <c:v>1.0170194052805288E-2</c:v>
                </c:pt>
                <c:pt idx="205">
                  <c:v>9.9844608203359508E-3</c:v>
                </c:pt>
                <c:pt idx="206">
                  <c:v>9.793539784667956E-3</c:v>
                </c:pt>
                <c:pt idx="207">
                  <c:v>9.5971853389200338E-3</c:v>
                </c:pt>
                <c:pt idx="208">
                  <c:v>9.3947411891249152E-3</c:v>
                </c:pt>
                <c:pt idx="209">
                  <c:v>9.1857207774999061E-3</c:v>
                </c:pt>
                <c:pt idx="210">
                  <c:v>8.9706510369054696E-3</c:v>
                </c:pt>
                <c:pt idx="211">
                  <c:v>8.7493641069385595E-3</c:v>
                </c:pt>
                <c:pt idx="212">
                  <c:v>8.5222113020921864E-3</c:v>
                </c:pt>
                <c:pt idx="213">
                  <c:v>8.2883456098092802E-3</c:v>
                </c:pt>
                <c:pt idx="214">
                  <c:v>8.0477204517802083E-3</c:v>
                </c:pt>
                <c:pt idx="215">
                  <c:v>7.80048398357898E-3</c:v>
                </c:pt>
                <c:pt idx="216">
                  <c:v>7.5467081466974156E-3</c:v>
                </c:pt>
                <c:pt idx="217">
                  <c:v>7.286773148022424E-3</c:v>
                </c:pt>
                <c:pt idx="218">
                  <c:v>7.0209451295496919E-3</c:v>
                </c:pt>
                <c:pt idx="219">
                  <c:v>6.7496686802061522E-3</c:v>
                </c:pt>
                <c:pt idx="220">
                  <c:v>6.473292658377215E-3</c:v>
                </c:pt>
                <c:pt idx="221">
                  <c:v>6.1919460185775113E-3</c:v>
                </c:pt>
                <c:pt idx="222">
                  <c:v>5.9061047382959909E-3</c:v>
                </c:pt>
                <c:pt idx="223">
                  <c:v>5.6167398404865683E-3</c:v>
                </c:pt>
                <c:pt idx="224">
                  <c:v>5.3253128716237415E-3</c:v>
                </c:pt>
                <c:pt idx="225">
                  <c:v>5.0332837856122943E-3</c:v>
                </c:pt>
                <c:pt idx="226">
                  <c:v>4.7413682236709439E-3</c:v>
                </c:pt>
                <c:pt idx="227">
                  <c:v>4.4511721890142728E-3</c:v>
                </c:pt>
                <c:pt idx="228">
                  <c:v>4.1640720880847621E-3</c:v>
                </c:pt>
                <c:pt idx="229">
                  <c:v>3.8815622144506823E-3</c:v>
                </c:pt>
                <c:pt idx="230">
                  <c:v>3.6051658871250119E-3</c:v>
                </c:pt>
                <c:pt idx="231">
                  <c:v>3.3363727702329141E-3</c:v>
                </c:pt>
                <c:pt idx="232">
                  <c:v>3.0764483563114342E-3</c:v>
                </c:pt>
                <c:pt idx="233">
                  <c:v>2.8265804836866654E-3</c:v>
                </c:pt>
                <c:pt idx="234">
                  <c:v>2.5878448757371813E-3</c:v>
                </c:pt>
                <c:pt idx="235">
                  <c:v>2.3611514524255694E-3</c:v>
                </c:pt>
                <c:pt idx="236">
                  <c:v>2.1473398343636457E-3</c:v>
                </c:pt>
                <c:pt idx="237">
                  <c:v>1.9469435182535902E-3</c:v>
                </c:pt>
                <c:pt idx="238">
                  <c:v>1.7601940871408729E-3</c:v>
                </c:pt>
                <c:pt idx="239">
                  <c:v>1.5872133567296457E-3</c:v>
                </c:pt>
                <c:pt idx="240">
                  <c:v>1.4279878514092761E-3</c:v>
                </c:pt>
                <c:pt idx="241">
                  <c:v>1.2821389359658365E-3</c:v>
                </c:pt>
                <c:pt idx="242">
                  <c:v>1.1492108476862436E-3</c:v>
                </c:pt>
                <c:pt idx="243">
                  <c:v>1.0287014068373042E-3</c:v>
                </c:pt>
                <c:pt idx="244">
                  <c:v>9.1983676992786424E-4</c:v>
                </c:pt>
                <c:pt idx="245">
                  <c:v>8.2180287525968608E-4</c:v>
                </c:pt>
                <c:pt idx="246">
                  <c:v>7.337623581393373E-4</c:v>
                </c:pt>
                <c:pt idx="247">
                  <c:v>6.5486712139946194E-4</c:v>
                </c:pt>
                <c:pt idx="248">
                  <c:v>5.844293652707721E-4</c:v>
                </c:pt>
                <c:pt idx="249">
                  <c:v>5.2160964492903273E-4</c:v>
                </c:pt>
                <c:pt idx="250">
                  <c:v>4.6571754028033435E-4</c:v>
                </c:pt>
                <c:pt idx="251">
                  <c:v>4.1604106017342356E-4</c:v>
                </c:pt>
                <c:pt idx="252">
                  <c:v>3.7188239601478208E-4</c:v>
                </c:pt>
                <c:pt idx="253">
                  <c:v>3.3266767875845816E-4</c:v>
                </c:pt>
                <c:pt idx="254">
                  <c:v>2.9788092053928839E-4</c:v>
                </c:pt>
                <c:pt idx="255">
                  <c:v>2.6702660231870079E-4</c:v>
                </c:pt>
                <c:pt idx="256">
                  <c:v>2.3965453549306244E-4</c:v>
                </c:pt>
                <c:pt idx="257">
                  <c:v>2.1536146010819009E-4</c:v>
                </c:pt>
                <c:pt idx="258">
                  <c:v>1.9378130685942E-4</c:v>
                </c:pt>
                <c:pt idx="259">
                  <c:v>1.7456893870877697E-4</c:v>
                </c:pt>
                <c:pt idx="260">
                  <c:v>1.5747654215458911E-4</c:v>
                </c:pt>
                <c:pt idx="261">
                  <c:v>1.4225339793834271E-4</c:v>
                </c:pt>
                <c:pt idx="262">
                  <c:v>1.2868038874374081E-4</c:v>
                </c:pt>
                <c:pt idx="263">
                  <c:v>1.1656590595747478E-4</c:v>
                </c:pt>
                <c:pt idx="264">
                  <c:v>1.0575762158156267E-4</c:v>
                </c:pt>
                <c:pt idx="265">
                  <c:v>9.6090876789670663E-5</c:v>
                </c:pt>
                <c:pt idx="266">
                  <c:v>8.7434642670796317E-5</c:v>
                </c:pt>
                <c:pt idx="267">
                  <c:v>7.9673597286019737E-5</c:v>
                </c:pt>
                <c:pt idx="268">
                  <c:v>7.2716389567401856E-5</c:v>
                </c:pt>
                <c:pt idx="269">
                  <c:v>6.6466478940478392E-5</c:v>
                </c:pt>
                <c:pt idx="270">
                  <c:v>6.0843275085557211E-5</c:v>
                </c:pt>
                <c:pt idx="271">
                  <c:v>5.5781793101384683E-5</c:v>
                </c:pt>
                <c:pt idx="272">
                  <c:v>5.1211841723189455E-5</c:v>
                </c:pt>
                <c:pt idx="273">
                  <c:v>4.708104215211324E-5</c:v>
                </c:pt>
                <c:pt idx="274">
                  <c:v>4.3349820133212544E-5</c:v>
                </c:pt>
                <c:pt idx="275">
                  <c:v>3.9976269697215039E-5</c:v>
                </c:pt>
                <c:pt idx="276">
                  <c:v>3.691754248372313E-5</c:v>
                </c:pt>
                <c:pt idx="277">
                  <c:v>3.4141807239117026E-5</c:v>
                </c:pt>
                <c:pt idx="278">
                  <c:v>3.1626314904547051E-5</c:v>
                </c:pt>
                <c:pt idx="279">
                  <c:v>2.9338455154929028E-5</c:v>
                </c:pt>
                <c:pt idx="280">
                  <c:v>2.7251623343258501E-5</c:v>
                </c:pt>
                <c:pt idx="281">
                  <c:v>2.5352220282356172E-5</c:v>
                </c:pt>
                <c:pt idx="282">
                  <c:v>2.3618157484830938E-5</c:v>
                </c:pt>
                <c:pt idx="283">
                  <c:v>2.2033143013285243E-5</c:v>
                </c:pt>
                <c:pt idx="284">
                  <c:v>2.0582750828674767E-5</c:v>
                </c:pt>
                <c:pt idx="285">
                  <c:v>1.9253073994865699E-5</c:v>
                </c:pt>
                <c:pt idx="286">
                  <c:v>1.8031930839239239E-5</c:v>
                </c:pt>
                <c:pt idx="287">
                  <c:v>1.6909969827845114E-5</c:v>
                </c:pt>
                <c:pt idx="288">
                  <c:v>1.5878699949152827E-5</c:v>
                </c:pt>
                <c:pt idx="289">
                  <c:v>1.4931788486614245E-5</c:v>
                </c:pt>
                <c:pt idx="290">
                  <c:v>1.4052999031291748E-5</c:v>
                </c:pt>
                <c:pt idx="291">
                  <c:v>1.3242421692587516E-5</c:v>
                </c:pt>
                <c:pt idx="292">
                  <c:v>1.2494228706257459E-5</c:v>
                </c:pt>
                <c:pt idx="293">
                  <c:v>1.1798020539256359E-5</c:v>
                </c:pt>
                <c:pt idx="294">
                  <c:v>1.1150087074495746E-5</c:v>
                </c:pt>
                <c:pt idx="295">
                  <c:v>1.0549647000752623E-5</c:v>
                </c:pt>
                <c:pt idx="296">
                  <c:v>9.9914914834959265E-6</c:v>
                </c:pt>
                <c:pt idx="297">
                  <c:v>9.4686461064385484E-6</c:v>
                </c:pt>
                <c:pt idx="298">
                  <c:v>8.9813489666493065E-6</c:v>
                </c:pt>
                <c:pt idx="299">
                  <c:v>8.5275188734658896E-6</c:v>
                </c:pt>
                <c:pt idx="300">
                  <c:v>8.1014565106746934E-6</c:v>
                </c:pt>
                <c:pt idx="301">
                  <c:v>7.7025326104080089E-6</c:v>
                </c:pt>
                <c:pt idx="302">
                  <c:v>7.3276622232857957E-6</c:v>
                </c:pt>
                <c:pt idx="303">
                  <c:v>6.9768569097451158E-6</c:v>
                </c:pt>
                <c:pt idx="304">
                  <c:v>6.6470316947774238E-6</c:v>
                </c:pt>
                <c:pt idx="305">
                  <c:v>6.3360648557418462E-6</c:v>
                </c:pt>
                <c:pt idx="306">
                  <c:v>6.0458521390804962E-6</c:v>
                </c:pt>
                <c:pt idx="307">
                  <c:v>5.772333607109104E-6</c:v>
                </c:pt>
                <c:pt idx="308">
                  <c:v>5.513557350929997E-6</c:v>
                </c:pt>
                <c:pt idx="309">
                  <c:v>5.2708497524189794E-6</c:v>
                </c:pt>
                <c:pt idx="310">
                  <c:v>5.0427601538518331E-6</c:v>
                </c:pt>
                <c:pt idx="311">
                  <c:v>4.8282075468282541E-6</c:v>
                </c:pt>
                <c:pt idx="312">
                  <c:v>4.6272706163909564E-6</c:v>
                </c:pt>
                <c:pt idx="313">
                  <c:v>4.4394226963201085E-6</c:v>
                </c:pt>
                <c:pt idx="314">
                  <c:v>4.2632554560567382E-6</c:v>
                </c:pt>
                <c:pt idx="315">
                  <c:v>4.0970304542974276E-6</c:v>
                </c:pt>
                <c:pt idx="316">
                  <c:v>3.9412318763401833E-6</c:v>
                </c:pt>
                <c:pt idx="317">
                  <c:v>3.7954299084261027E-6</c:v>
                </c:pt>
                <c:pt idx="318">
                  <c:v>3.6591242371769807E-6</c:v>
                </c:pt>
                <c:pt idx="319">
                  <c:v>3.5314325398757907E-6</c:v>
                </c:pt>
                <c:pt idx="320">
                  <c:v>3.4118763276066972E-6</c:v>
                </c:pt>
                <c:pt idx="321">
                  <c:v>3.3000091324795535E-6</c:v>
                </c:pt>
                <c:pt idx="322">
                  <c:v>3.1947429590720488E-6</c:v>
                </c:pt>
                <c:pt idx="323">
                  <c:v>3.0964772252438258E-6</c:v>
                </c:pt>
                <c:pt idx="324">
                  <c:v>3.0053346479658304E-6</c:v>
                </c:pt>
                <c:pt idx="325">
                  <c:v>2.9204563844222468E-6</c:v>
                </c:pt>
                <c:pt idx="326">
                  <c:v>2.8410655420788303E-6</c:v>
                </c:pt>
                <c:pt idx="327">
                  <c:v>2.765938801919653E-6</c:v>
                </c:pt>
                <c:pt idx="328">
                  <c:v>2.6947911241243292E-6</c:v>
                </c:pt>
                <c:pt idx="329">
                  <c:v>2.626986964454028E-6</c:v>
                </c:pt>
                <c:pt idx="330">
                  <c:v>2.5625469738034045E-6</c:v>
                </c:pt>
                <c:pt idx="331">
                  <c:v>2.5014839968957882E-6</c:v>
                </c:pt>
                <c:pt idx="332">
                  <c:v>2.4438032679767119E-6</c:v>
                </c:pt>
                <c:pt idx="333">
                  <c:v>2.388891778424647E-6</c:v>
                </c:pt>
                <c:pt idx="334">
                  <c:v>2.3365126782182647E-6</c:v>
                </c:pt>
                <c:pt idx="335">
                  <c:v>2.2861261661562867E-6</c:v>
                </c:pt>
                <c:pt idx="336">
                  <c:v>2.2384396184150063E-6</c:v>
                </c:pt>
                <c:pt idx="337">
                  <c:v>2.1931243277650805E-6</c:v>
                </c:pt>
                <c:pt idx="338">
                  <c:v>2.149623281311165E-6</c:v>
                </c:pt>
                <c:pt idx="339">
                  <c:v>2.1075677874060906E-6</c:v>
                </c:pt>
                <c:pt idx="340">
                  <c:v>2.0672960344899568E-6</c:v>
                </c:pt>
                <c:pt idx="341">
                  <c:v>2.0283562561309467E-6</c:v>
                </c:pt>
                <c:pt idx="342">
                  <c:v>1.9908429514166361E-6</c:v>
                </c:pt>
                <c:pt idx="343">
                  <c:v>1.9548412665704274E-6</c:v>
                </c:pt>
                <c:pt idx="344">
                  <c:v>1.9206557646982708E-6</c:v>
                </c:pt>
                <c:pt idx="345">
                  <c:v>1.8881703730065166E-6</c:v>
                </c:pt>
                <c:pt idx="346">
                  <c:v>1.8574063486673482E-6</c:v>
                </c:pt>
                <c:pt idx="347">
                  <c:v>1.8279968387974477E-6</c:v>
                </c:pt>
                <c:pt idx="348">
                  <c:v>1.7998517468685169E-6</c:v>
                </c:pt>
                <c:pt idx="349">
                  <c:v>1.7730520938585483E-6</c:v>
                </c:pt>
                <c:pt idx="350">
                  <c:v>1.7476740274221389E-6</c:v>
                </c:pt>
                <c:pt idx="351">
                  <c:v>1.7231821412399731E-6</c:v>
                </c:pt>
                <c:pt idx="352">
                  <c:v>1.6996692503971156E-6</c:v>
                </c:pt>
                <c:pt idx="353">
                  <c:v>1.6775394667175234E-6</c:v>
                </c:pt>
                <c:pt idx="354">
                  <c:v>1.6565906175165356E-6</c:v>
                </c:pt>
                <c:pt idx="355">
                  <c:v>1.6366710137033992E-6</c:v>
                </c:pt>
                <c:pt idx="356">
                  <c:v>1.6174828654608236E-6</c:v>
                </c:pt>
                <c:pt idx="357">
                  <c:v>1.5994585552043812E-6</c:v>
                </c:pt>
                <c:pt idx="358">
                  <c:v>1.5823403520919993E-6</c:v>
                </c:pt>
                <c:pt idx="359">
                  <c:v>1.5661410524191527E-6</c:v>
                </c:pt>
                <c:pt idx="360">
                  <c:v>1.5505435337968961E-6</c:v>
                </c:pt>
                <c:pt idx="361">
                  <c:v>1.5359318357472257E-6</c:v>
                </c:pt>
                <c:pt idx="362">
                  <c:v>1.5220656184366974E-6</c:v>
                </c:pt>
                <c:pt idx="363">
                  <c:v>1.5088563625623293E-6</c:v>
                </c:pt>
                <c:pt idx="364">
                  <c:v>1.4962186720070703E-6</c:v>
                </c:pt>
                <c:pt idx="365">
                  <c:v>1.4844899967125477E-6</c:v>
                </c:pt>
                <c:pt idx="366">
                  <c:v>1.4731646251010691E-6</c:v>
                </c:pt>
                <c:pt idx="367">
                  <c:v>1.4627518775154738E-6</c:v>
                </c:pt>
                <c:pt idx="368">
                  <c:v>1.4526515080812323E-6</c:v>
                </c:pt>
                <c:pt idx="369">
                  <c:v>1.4427561494385198E-6</c:v>
                </c:pt>
                <c:pt idx="370">
                  <c:v>1.433332916851409E-6</c:v>
                </c:pt>
                <c:pt idx="371">
                  <c:v>1.424440525460365E-6</c:v>
                </c:pt>
                <c:pt idx="372">
                  <c:v>1.4160032668027808E-6</c:v>
                </c:pt>
                <c:pt idx="373">
                  <c:v>1.4078477550151236E-6</c:v>
                </c:pt>
                <c:pt idx="374">
                  <c:v>1.4000357779686614E-6</c:v>
                </c:pt>
                <c:pt idx="375">
                  <c:v>1.3926935423112061E-6</c:v>
                </c:pt>
                <c:pt idx="376">
                  <c:v>1.3856180803328398E-6</c:v>
                </c:pt>
                <c:pt idx="377">
                  <c:v>1.3786757256962293E-6</c:v>
                </c:pt>
                <c:pt idx="378">
                  <c:v>1.3719618916826822E-6</c:v>
                </c:pt>
                <c:pt idx="379">
                  <c:v>1.3655702374200039E-6</c:v>
                </c:pt>
                <c:pt idx="380">
                  <c:v>1.3594645055372073E-6</c:v>
                </c:pt>
                <c:pt idx="381">
                  <c:v>1.3533219517858225E-6</c:v>
                </c:pt>
                <c:pt idx="382">
                  <c:v>1.3473975286024405E-6</c:v>
                </c:pt>
                <c:pt idx="383">
                  <c:v>1.3415620377096726E-6</c:v>
                </c:pt>
                <c:pt idx="384">
                  <c:v>1.3362873643211167E-6</c:v>
                </c:pt>
                <c:pt idx="385">
                  <c:v>1.331033206862489E-6</c:v>
                </c:pt>
                <c:pt idx="386">
                  <c:v>1.3257994865970993E-6</c:v>
                </c:pt>
                <c:pt idx="387">
                  <c:v>1.3205861251049839E-6</c:v>
                </c:pt>
                <c:pt idx="388">
                  <c:v>1.3153930058533597E-6</c:v>
                </c:pt>
                <c:pt idx="389">
                  <c:v>1.310220127950331E-6</c:v>
                </c:pt>
                <c:pt idx="390">
                  <c:v>1.30506737530598E-6</c:v>
                </c:pt>
                <c:pt idx="391">
                  <c:v>1.2999346706673013E-6</c:v>
                </c:pt>
                <c:pt idx="392">
                  <c:v>1.2948219370739067E-6</c:v>
                </c:pt>
                <c:pt idx="393">
                  <c:v>1.2897290978579037E-6</c:v>
                </c:pt>
                <c:pt idx="394">
                  <c:v>1.2846560391152886E-6</c:v>
                </c:pt>
                <c:pt idx="395">
                  <c:v>1.279602759941349E-6</c:v>
                </c:pt>
                <c:pt idx="396">
                  <c:v>1.2745691468597223E-6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'NP5H20 CRNa'!$G$1</c:f>
              <c:strCache>
                <c:ptCount val="1"/>
                <c:pt idx="0">
                  <c:v>Wma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'NP5H20 CRNa'!$B$2:$B$460</c:f>
              <c:numCache>
                <c:formatCode>0.000</c:formatCode>
                <c:ptCount val="459"/>
                <c:pt idx="0">
                  <c:v>0.21769069999999999</c:v>
                </c:pt>
                <c:pt idx="1">
                  <c:v>0.2168291</c:v>
                </c:pt>
                <c:pt idx="2">
                  <c:v>0.21596760000000001</c:v>
                </c:pt>
                <c:pt idx="3">
                  <c:v>0.21510599999999999</c:v>
                </c:pt>
                <c:pt idx="4">
                  <c:v>0.2142445</c:v>
                </c:pt>
                <c:pt idx="5">
                  <c:v>0.21338299999999999</c:v>
                </c:pt>
                <c:pt idx="6">
                  <c:v>0.2125214</c:v>
                </c:pt>
                <c:pt idx="7">
                  <c:v>0.21165990000000001</c:v>
                </c:pt>
                <c:pt idx="8">
                  <c:v>0.21079829999999999</c:v>
                </c:pt>
                <c:pt idx="9">
                  <c:v>0.20993680000000001</c:v>
                </c:pt>
                <c:pt idx="10">
                  <c:v>0.2089316</c:v>
                </c:pt>
                <c:pt idx="11">
                  <c:v>0.20807010000000001</c:v>
                </c:pt>
                <c:pt idx="12">
                  <c:v>0.20720859999999999</c:v>
                </c:pt>
                <c:pt idx="13">
                  <c:v>0.206347</c:v>
                </c:pt>
                <c:pt idx="14">
                  <c:v>0.20548549999999999</c:v>
                </c:pt>
                <c:pt idx="15">
                  <c:v>0.20407320000000001</c:v>
                </c:pt>
                <c:pt idx="16">
                  <c:v>0.2031348</c:v>
                </c:pt>
                <c:pt idx="17">
                  <c:v>0.20219139999999999</c:v>
                </c:pt>
                <c:pt idx="18">
                  <c:v>0.20124330000000001</c:v>
                </c:pt>
                <c:pt idx="19">
                  <c:v>0.20029150000000001</c:v>
                </c:pt>
                <c:pt idx="20">
                  <c:v>0.1993364</c:v>
                </c:pt>
                <c:pt idx="21">
                  <c:v>0.19837779999999999</c:v>
                </c:pt>
                <c:pt idx="22">
                  <c:v>0.19741410000000001</c:v>
                </c:pt>
                <c:pt idx="23">
                  <c:v>0.1964447</c:v>
                </c:pt>
                <c:pt idx="24">
                  <c:v>0.1954698</c:v>
                </c:pt>
                <c:pt idx="25">
                  <c:v>0.19448950000000001</c:v>
                </c:pt>
                <c:pt idx="26">
                  <c:v>0.19350870000000001</c:v>
                </c:pt>
                <c:pt idx="27">
                  <c:v>0.19252279999999999</c:v>
                </c:pt>
                <c:pt idx="28">
                  <c:v>0.19153210000000001</c:v>
                </c:pt>
                <c:pt idx="29">
                  <c:v>0.19053700000000001</c:v>
                </c:pt>
                <c:pt idx="30">
                  <c:v>0.18953790000000001</c:v>
                </c:pt>
                <c:pt idx="31">
                  <c:v>0.1885532</c:v>
                </c:pt>
                <c:pt idx="32">
                  <c:v>0.18756819999999999</c:v>
                </c:pt>
                <c:pt idx="33">
                  <c:v>0.18658369999999999</c:v>
                </c:pt>
                <c:pt idx="34">
                  <c:v>0.1856003</c:v>
                </c:pt>
                <c:pt idx="35">
                  <c:v>0.1846168</c:v>
                </c:pt>
                <c:pt idx="36">
                  <c:v>0.1836332</c:v>
                </c:pt>
                <c:pt idx="37">
                  <c:v>0.18264939999999999</c:v>
                </c:pt>
                <c:pt idx="38">
                  <c:v>0.18166650000000001</c:v>
                </c:pt>
                <c:pt idx="39">
                  <c:v>0.18068490000000001</c:v>
                </c:pt>
                <c:pt idx="40">
                  <c:v>0.1797058</c:v>
                </c:pt>
                <c:pt idx="41">
                  <c:v>0.178729</c:v>
                </c:pt>
                <c:pt idx="42">
                  <c:v>0.17775550000000001</c:v>
                </c:pt>
                <c:pt idx="43">
                  <c:v>0.17678550000000001</c:v>
                </c:pt>
                <c:pt idx="44">
                  <c:v>0.17581949999999999</c:v>
                </c:pt>
                <c:pt idx="45">
                  <c:v>0.17485800000000001</c:v>
                </c:pt>
                <c:pt idx="46">
                  <c:v>0.17390079999999999</c:v>
                </c:pt>
                <c:pt idx="47">
                  <c:v>0.1729473</c:v>
                </c:pt>
                <c:pt idx="48">
                  <c:v>0.17199790000000001</c:v>
                </c:pt>
                <c:pt idx="49">
                  <c:v>0.17105100000000001</c:v>
                </c:pt>
                <c:pt idx="50">
                  <c:v>0.17010629999999999</c:v>
                </c:pt>
                <c:pt idx="51">
                  <c:v>0.16916510000000001</c:v>
                </c:pt>
                <c:pt idx="52">
                  <c:v>0.1682283</c:v>
                </c:pt>
                <c:pt idx="53">
                  <c:v>0.16729759999999999</c:v>
                </c:pt>
                <c:pt idx="54">
                  <c:v>0.1663734</c:v>
                </c:pt>
                <c:pt idx="55">
                  <c:v>0.1654571</c:v>
                </c:pt>
                <c:pt idx="56">
                  <c:v>0.16454830000000001</c:v>
                </c:pt>
                <c:pt idx="57">
                  <c:v>0.16364809999999999</c:v>
                </c:pt>
                <c:pt idx="58">
                  <c:v>0.1627564</c:v>
                </c:pt>
                <c:pt idx="59">
                  <c:v>0.1618734</c:v>
                </c:pt>
                <c:pt idx="60">
                  <c:v>0.16099840000000001</c:v>
                </c:pt>
                <c:pt idx="61">
                  <c:v>0.16013189999999999</c:v>
                </c:pt>
                <c:pt idx="62">
                  <c:v>0.15927430000000001</c:v>
                </c:pt>
                <c:pt idx="63">
                  <c:v>0.15842539999999999</c:v>
                </c:pt>
                <c:pt idx="64">
                  <c:v>0.15758559999999999</c:v>
                </c:pt>
                <c:pt idx="65">
                  <c:v>0.15675539999999999</c:v>
                </c:pt>
                <c:pt idx="66">
                  <c:v>0.15593560000000001</c:v>
                </c:pt>
                <c:pt idx="67">
                  <c:v>0.15512529999999999</c:v>
                </c:pt>
                <c:pt idx="68">
                  <c:v>0.15432509999999999</c:v>
                </c:pt>
                <c:pt idx="69">
                  <c:v>0.1535309</c:v>
                </c:pt>
                <c:pt idx="70">
                  <c:v>0.15274280000000001</c:v>
                </c:pt>
                <c:pt idx="71">
                  <c:v>0.15195839999999999</c:v>
                </c:pt>
                <c:pt idx="72">
                  <c:v>0.15117710000000001</c:v>
                </c:pt>
                <c:pt idx="73">
                  <c:v>0.15039720000000001</c:v>
                </c:pt>
                <c:pt idx="74">
                  <c:v>0.14961820000000001</c:v>
                </c:pt>
                <c:pt idx="75">
                  <c:v>0.14883979999999999</c:v>
                </c:pt>
                <c:pt idx="76">
                  <c:v>0.14806250000000001</c:v>
                </c:pt>
                <c:pt idx="77">
                  <c:v>0.14728559999999999</c:v>
                </c:pt>
                <c:pt idx="78">
                  <c:v>0.14650820000000001</c:v>
                </c:pt>
                <c:pt idx="79">
                  <c:v>0.1457301</c:v>
                </c:pt>
                <c:pt idx="80">
                  <c:v>0.14495079999999999</c:v>
                </c:pt>
                <c:pt idx="81">
                  <c:v>0.14416979999999999</c:v>
                </c:pt>
                <c:pt idx="82">
                  <c:v>0.14338629999999999</c:v>
                </c:pt>
                <c:pt idx="83">
                  <c:v>0.14259959999999999</c:v>
                </c:pt>
                <c:pt idx="84">
                  <c:v>0.1418095</c:v>
                </c:pt>
                <c:pt idx="85">
                  <c:v>0.141017</c:v>
                </c:pt>
                <c:pt idx="86">
                  <c:v>0.14022299999999999</c:v>
                </c:pt>
                <c:pt idx="87">
                  <c:v>0.1394282</c:v>
                </c:pt>
                <c:pt idx="88">
                  <c:v>0.1386336</c:v>
                </c:pt>
                <c:pt idx="89">
                  <c:v>0.13783989999999999</c:v>
                </c:pt>
                <c:pt idx="90">
                  <c:v>0.13704710000000001</c:v>
                </c:pt>
                <c:pt idx="91">
                  <c:v>0.13625490000000001</c:v>
                </c:pt>
                <c:pt idx="92">
                  <c:v>0.13546279999999999</c:v>
                </c:pt>
                <c:pt idx="93">
                  <c:v>0.13467090000000001</c:v>
                </c:pt>
                <c:pt idx="94">
                  <c:v>0.13387959999999999</c:v>
                </c:pt>
                <c:pt idx="95">
                  <c:v>0.13308880000000001</c:v>
                </c:pt>
                <c:pt idx="96">
                  <c:v>0.13229830000000001</c:v>
                </c:pt>
                <c:pt idx="97">
                  <c:v>0.1315086</c:v>
                </c:pt>
                <c:pt idx="98">
                  <c:v>0.13071969999999999</c:v>
                </c:pt>
                <c:pt idx="99">
                  <c:v>0.12993199999999999</c:v>
                </c:pt>
                <c:pt idx="100">
                  <c:v>0.1291457</c:v>
                </c:pt>
                <c:pt idx="101">
                  <c:v>0.12836059999999999</c:v>
                </c:pt>
                <c:pt idx="102">
                  <c:v>0.12757679999999999</c:v>
                </c:pt>
                <c:pt idx="103">
                  <c:v>0.12679389999999999</c:v>
                </c:pt>
                <c:pt idx="104">
                  <c:v>0.1260106</c:v>
                </c:pt>
                <c:pt idx="105">
                  <c:v>0.12522720000000001</c:v>
                </c:pt>
                <c:pt idx="106">
                  <c:v>0.1244439</c:v>
                </c:pt>
                <c:pt idx="107">
                  <c:v>0.1236601</c:v>
                </c:pt>
                <c:pt idx="108">
                  <c:v>0.1228764</c:v>
                </c:pt>
                <c:pt idx="109">
                  <c:v>0.12209250000000001</c:v>
                </c:pt>
                <c:pt idx="110">
                  <c:v>0.12130879999999999</c:v>
                </c:pt>
                <c:pt idx="111">
                  <c:v>0.12052499999999999</c:v>
                </c:pt>
                <c:pt idx="112">
                  <c:v>0.1197415</c:v>
                </c:pt>
                <c:pt idx="113">
                  <c:v>0.11895799999999999</c:v>
                </c:pt>
                <c:pt idx="114">
                  <c:v>0.118175</c:v>
                </c:pt>
                <c:pt idx="115">
                  <c:v>0.1173918</c:v>
                </c:pt>
                <c:pt idx="116">
                  <c:v>0.1166085</c:v>
                </c:pt>
                <c:pt idx="117">
                  <c:v>0.1158251</c:v>
                </c:pt>
                <c:pt idx="118">
                  <c:v>0.11504209999999999</c:v>
                </c:pt>
                <c:pt idx="119">
                  <c:v>0.11425929999999999</c:v>
                </c:pt>
                <c:pt idx="120">
                  <c:v>0.11347690000000001</c:v>
                </c:pt>
                <c:pt idx="121">
                  <c:v>0.11269510000000001</c:v>
                </c:pt>
                <c:pt idx="122">
                  <c:v>0.111914</c:v>
                </c:pt>
                <c:pt idx="123">
                  <c:v>0.111134</c:v>
                </c:pt>
                <c:pt idx="124">
                  <c:v>0.11035490000000001</c:v>
                </c:pt>
                <c:pt idx="125">
                  <c:v>0.1095763</c:v>
                </c:pt>
                <c:pt idx="126">
                  <c:v>0.1087986</c:v>
                </c:pt>
                <c:pt idx="127">
                  <c:v>0.1080221</c:v>
                </c:pt>
                <c:pt idx="128">
                  <c:v>0.1072467</c:v>
                </c:pt>
                <c:pt idx="129">
                  <c:v>0.10647230000000001</c:v>
                </c:pt>
                <c:pt idx="130">
                  <c:v>0.10569870000000001</c:v>
                </c:pt>
                <c:pt idx="131">
                  <c:v>0.1049268</c:v>
                </c:pt>
                <c:pt idx="132">
                  <c:v>0.1041569</c:v>
                </c:pt>
                <c:pt idx="133">
                  <c:v>0.10338840000000001</c:v>
                </c:pt>
                <c:pt idx="134">
                  <c:v>0.1026215</c:v>
                </c:pt>
                <c:pt idx="135">
                  <c:v>0.101856</c:v>
                </c:pt>
                <c:pt idx="136">
                  <c:v>0.1010925</c:v>
                </c:pt>
                <c:pt idx="137">
                  <c:v>0.10033060000000001</c:v>
                </c:pt>
                <c:pt idx="138">
                  <c:v>9.9570500000000006E-2</c:v>
                </c:pt>
                <c:pt idx="139">
                  <c:v>9.8811839999999998E-2</c:v>
                </c:pt>
                <c:pt idx="140">
                  <c:v>9.8055450000000002E-2</c:v>
                </c:pt>
                <c:pt idx="141">
                  <c:v>9.7301479999999996E-2</c:v>
                </c:pt>
                <c:pt idx="142">
                  <c:v>9.6549850000000007E-2</c:v>
                </c:pt>
                <c:pt idx="143">
                  <c:v>9.5800010000000005E-2</c:v>
                </c:pt>
                <c:pt idx="144">
                  <c:v>9.505226E-2</c:v>
                </c:pt>
                <c:pt idx="145">
                  <c:v>9.4307909999999995E-2</c:v>
                </c:pt>
                <c:pt idx="146">
                  <c:v>9.3566549999999998E-2</c:v>
                </c:pt>
                <c:pt idx="147">
                  <c:v>9.2827370000000006E-2</c:v>
                </c:pt>
                <c:pt idx="148">
                  <c:v>9.2090699999999998E-2</c:v>
                </c:pt>
                <c:pt idx="149">
                  <c:v>9.1356779999999999E-2</c:v>
                </c:pt>
                <c:pt idx="150">
                  <c:v>9.062576E-2</c:v>
                </c:pt>
                <c:pt idx="151">
                  <c:v>8.9897569999999996E-2</c:v>
                </c:pt>
                <c:pt idx="152">
                  <c:v>8.9171890000000004E-2</c:v>
                </c:pt>
                <c:pt idx="153">
                  <c:v>8.8449040000000007E-2</c:v>
                </c:pt>
                <c:pt idx="154">
                  <c:v>8.7729420000000002E-2</c:v>
                </c:pt>
                <c:pt idx="155">
                  <c:v>8.7012309999999995E-2</c:v>
                </c:pt>
                <c:pt idx="156">
                  <c:v>8.6297299999999993E-2</c:v>
                </c:pt>
                <c:pt idx="157">
                  <c:v>8.5584060000000003E-2</c:v>
                </c:pt>
                <c:pt idx="158">
                  <c:v>8.4873089999999998E-2</c:v>
                </c:pt>
                <c:pt idx="159">
                  <c:v>8.4164779999999995E-2</c:v>
                </c:pt>
                <c:pt idx="160">
                  <c:v>8.3458249999999998E-2</c:v>
                </c:pt>
                <c:pt idx="161">
                  <c:v>8.2752049999999994E-2</c:v>
                </c:pt>
                <c:pt idx="162">
                  <c:v>8.2046649999999999E-2</c:v>
                </c:pt>
                <c:pt idx="163">
                  <c:v>8.134247E-2</c:v>
                </c:pt>
                <c:pt idx="164">
                  <c:v>8.0639180000000005E-2</c:v>
                </c:pt>
                <c:pt idx="165">
                  <c:v>7.993604E-2</c:v>
                </c:pt>
                <c:pt idx="166">
                  <c:v>7.9232990000000003E-2</c:v>
                </c:pt>
                <c:pt idx="167">
                  <c:v>7.8529450000000001E-2</c:v>
                </c:pt>
                <c:pt idx="168">
                  <c:v>7.7824950000000004E-2</c:v>
                </c:pt>
                <c:pt idx="169">
                  <c:v>7.7119389999999996E-2</c:v>
                </c:pt>
                <c:pt idx="170">
                  <c:v>7.6412300000000002E-2</c:v>
                </c:pt>
                <c:pt idx="171">
                  <c:v>7.5704149999999998E-2</c:v>
                </c:pt>
                <c:pt idx="172">
                  <c:v>7.4995690000000004E-2</c:v>
                </c:pt>
                <c:pt idx="173">
                  <c:v>7.4286969999999994E-2</c:v>
                </c:pt>
                <c:pt idx="174">
                  <c:v>7.3577539999999997E-2</c:v>
                </c:pt>
                <c:pt idx="175">
                  <c:v>7.2866810000000004E-2</c:v>
                </c:pt>
                <c:pt idx="176">
                  <c:v>7.2154309999999999E-2</c:v>
                </c:pt>
                <c:pt idx="177">
                  <c:v>7.1441069999999995E-2</c:v>
                </c:pt>
                <c:pt idx="178">
                  <c:v>7.0727100000000001E-2</c:v>
                </c:pt>
                <c:pt idx="179">
                  <c:v>7.0011279999999995E-2</c:v>
                </c:pt>
                <c:pt idx="180">
                  <c:v>6.929457E-2</c:v>
                </c:pt>
                <c:pt idx="181">
                  <c:v>6.8575200000000003E-2</c:v>
                </c:pt>
                <c:pt idx="182">
                  <c:v>6.7852590000000004E-2</c:v>
                </c:pt>
                <c:pt idx="183">
                  <c:v>6.7126980000000003E-2</c:v>
                </c:pt>
                <c:pt idx="184">
                  <c:v>6.6398319999999997E-2</c:v>
                </c:pt>
                <c:pt idx="185">
                  <c:v>6.5667290000000003E-2</c:v>
                </c:pt>
                <c:pt idx="186">
                  <c:v>6.4933859999999996E-2</c:v>
                </c:pt>
                <c:pt idx="187">
                  <c:v>6.4197260000000006E-2</c:v>
                </c:pt>
                <c:pt idx="188">
                  <c:v>6.3457029999999998E-2</c:v>
                </c:pt>
                <c:pt idx="189">
                  <c:v>6.27109E-2</c:v>
                </c:pt>
                <c:pt idx="190">
                  <c:v>6.1959359999999998E-2</c:v>
                </c:pt>
                <c:pt idx="191">
                  <c:v>6.1203050000000002E-2</c:v>
                </c:pt>
                <c:pt idx="192">
                  <c:v>6.0444560000000001E-2</c:v>
                </c:pt>
                <c:pt idx="193">
                  <c:v>5.968453E-2</c:v>
                </c:pt>
                <c:pt idx="194">
                  <c:v>5.8921500000000002E-2</c:v>
                </c:pt>
                <c:pt idx="195">
                  <c:v>5.8156390000000002E-2</c:v>
                </c:pt>
                <c:pt idx="196">
                  <c:v>5.7388189999999999E-2</c:v>
                </c:pt>
                <c:pt idx="197">
                  <c:v>5.6622020000000002E-2</c:v>
                </c:pt>
                <c:pt idx="198">
                  <c:v>5.5858919999999999E-2</c:v>
                </c:pt>
                <c:pt idx="199">
                  <c:v>5.5098969999999997E-2</c:v>
                </c:pt>
                <c:pt idx="200">
                  <c:v>5.4342580000000001E-2</c:v>
                </c:pt>
                <c:pt idx="201">
                  <c:v>5.3589409999999997E-2</c:v>
                </c:pt>
                <c:pt idx="202">
                  <c:v>5.283989E-2</c:v>
                </c:pt>
                <c:pt idx="203">
                  <c:v>5.2094410000000001E-2</c:v>
                </c:pt>
                <c:pt idx="204">
                  <c:v>5.13541E-2</c:v>
                </c:pt>
                <c:pt idx="205">
                  <c:v>5.0621869999999999E-2</c:v>
                </c:pt>
                <c:pt idx="206">
                  <c:v>4.9898049999999999E-2</c:v>
                </c:pt>
                <c:pt idx="207">
                  <c:v>4.9181580000000003E-2</c:v>
                </c:pt>
                <c:pt idx="208">
                  <c:v>4.8470039999999999E-2</c:v>
                </c:pt>
                <c:pt idx="209">
                  <c:v>4.7761820000000003E-2</c:v>
                </c:pt>
                <c:pt idx="210">
                  <c:v>4.705869E-2</c:v>
                </c:pt>
                <c:pt idx="211">
                  <c:v>4.6359919999999999E-2</c:v>
                </c:pt>
                <c:pt idx="212">
                  <c:v>4.5666320000000003E-2</c:v>
                </c:pt>
                <c:pt idx="213">
                  <c:v>4.4974989999999999E-2</c:v>
                </c:pt>
                <c:pt idx="214">
                  <c:v>4.428551E-2</c:v>
                </c:pt>
                <c:pt idx="215">
                  <c:v>4.3597900000000002E-2</c:v>
                </c:pt>
                <c:pt idx="216">
                  <c:v>4.2911820000000003E-2</c:v>
                </c:pt>
                <c:pt idx="217">
                  <c:v>4.2227599999999997E-2</c:v>
                </c:pt>
                <c:pt idx="218">
                  <c:v>4.1545070000000003E-2</c:v>
                </c:pt>
                <c:pt idx="219">
                  <c:v>4.0864329999999997E-2</c:v>
                </c:pt>
                <c:pt idx="220">
                  <c:v>4.0185039999999998E-2</c:v>
                </c:pt>
                <c:pt idx="221">
                  <c:v>3.9506149999999997E-2</c:v>
                </c:pt>
                <c:pt idx="222">
                  <c:v>3.8827269999999997E-2</c:v>
                </c:pt>
                <c:pt idx="223">
                  <c:v>3.8148939999999999E-2</c:v>
                </c:pt>
                <c:pt idx="224">
                  <c:v>3.7472560000000002E-2</c:v>
                </c:pt>
                <c:pt idx="225">
                  <c:v>3.6799249999999999E-2</c:v>
                </c:pt>
                <c:pt idx="226">
                  <c:v>3.6128199999999999E-2</c:v>
                </c:pt>
                <c:pt idx="227">
                  <c:v>3.5460470000000001E-2</c:v>
                </c:pt>
                <c:pt idx="228">
                  <c:v>3.479645E-2</c:v>
                </c:pt>
                <c:pt idx="229">
                  <c:v>3.4136720000000002E-2</c:v>
                </c:pt>
                <c:pt idx="230">
                  <c:v>3.3481919999999998E-2</c:v>
                </c:pt>
                <c:pt idx="231">
                  <c:v>3.2832689999999998E-2</c:v>
                </c:pt>
                <c:pt idx="232">
                  <c:v>3.2189290000000002E-2</c:v>
                </c:pt>
                <c:pt idx="233">
                  <c:v>3.155202E-2</c:v>
                </c:pt>
                <c:pt idx="234">
                  <c:v>3.0921219999999999E-2</c:v>
                </c:pt>
                <c:pt idx="235">
                  <c:v>3.0297210000000002E-2</c:v>
                </c:pt>
                <c:pt idx="236">
                  <c:v>2.9680640000000001E-2</c:v>
                </c:pt>
                <c:pt idx="237">
                  <c:v>2.9071900000000001E-2</c:v>
                </c:pt>
                <c:pt idx="238">
                  <c:v>2.8471090000000001E-2</c:v>
                </c:pt>
                <c:pt idx="239">
                  <c:v>2.78786E-2</c:v>
                </c:pt>
                <c:pt idx="240">
                  <c:v>2.7295079999999999E-2</c:v>
                </c:pt>
                <c:pt idx="241">
                  <c:v>2.6720529999999999E-2</c:v>
                </c:pt>
                <c:pt idx="242">
                  <c:v>2.61552E-2</c:v>
                </c:pt>
                <c:pt idx="243">
                  <c:v>2.5599719999999999E-2</c:v>
                </c:pt>
                <c:pt idx="244">
                  <c:v>2.505394E-2</c:v>
                </c:pt>
                <c:pt idx="245">
                  <c:v>2.4517710000000002E-2</c:v>
                </c:pt>
                <c:pt idx="246">
                  <c:v>2.3990839999999999E-2</c:v>
                </c:pt>
                <c:pt idx="247">
                  <c:v>2.3473029999999999E-2</c:v>
                </c:pt>
                <c:pt idx="248">
                  <c:v>2.2964990000000001E-2</c:v>
                </c:pt>
                <c:pt idx="249">
                  <c:v>2.2466259999999998E-2</c:v>
                </c:pt>
                <c:pt idx="250">
                  <c:v>2.197721E-2</c:v>
                </c:pt>
                <c:pt idx="251">
                  <c:v>2.149771E-2</c:v>
                </c:pt>
                <c:pt idx="252">
                  <c:v>2.1027179999999999E-2</c:v>
                </c:pt>
                <c:pt idx="253">
                  <c:v>2.0565699999999999E-2</c:v>
                </c:pt>
                <c:pt idx="254">
                  <c:v>2.0113510000000001E-2</c:v>
                </c:pt>
                <c:pt idx="255">
                  <c:v>1.9670529999999999E-2</c:v>
                </c:pt>
                <c:pt idx="256">
                  <c:v>1.9236610000000001E-2</c:v>
                </c:pt>
                <c:pt idx="257">
                  <c:v>1.8811580000000001E-2</c:v>
                </c:pt>
                <c:pt idx="258">
                  <c:v>1.8395120000000001E-2</c:v>
                </c:pt>
                <c:pt idx="259">
                  <c:v>1.7986410000000001E-2</c:v>
                </c:pt>
                <c:pt idx="260">
                  <c:v>1.758587E-2</c:v>
                </c:pt>
                <c:pt idx="261">
                  <c:v>1.7193239999999999E-2</c:v>
                </c:pt>
                <c:pt idx="262">
                  <c:v>1.6808300000000002E-2</c:v>
                </c:pt>
                <c:pt idx="263">
                  <c:v>1.643087E-2</c:v>
                </c:pt>
                <c:pt idx="264">
                  <c:v>1.606136E-2</c:v>
                </c:pt>
                <c:pt idx="265">
                  <c:v>1.5699129999999999E-2</c:v>
                </c:pt>
                <c:pt idx="266">
                  <c:v>1.534401E-2</c:v>
                </c:pt>
                <c:pt idx="267">
                  <c:v>1.499583E-2</c:v>
                </c:pt>
                <c:pt idx="268">
                  <c:v>1.465494E-2</c:v>
                </c:pt>
                <c:pt idx="269">
                  <c:v>1.4320909999999999E-2</c:v>
                </c:pt>
                <c:pt idx="270">
                  <c:v>1.3993510000000001E-2</c:v>
                </c:pt>
                <c:pt idx="271">
                  <c:v>1.367289E-2</c:v>
                </c:pt>
                <c:pt idx="272">
                  <c:v>1.335834E-2</c:v>
                </c:pt>
                <c:pt idx="273">
                  <c:v>1.304977E-2</c:v>
                </c:pt>
                <c:pt idx="274">
                  <c:v>1.2747669999999999E-2</c:v>
                </c:pt>
                <c:pt idx="275">
                  <c:v>1.2452029999999999E-2</c:v>
                </c:pt>
                <c:pt idx="276">
                  <c:v>1.2162289999999999E-2</c:v>
                </c:pt>
                <c:pt idx="277" formatCode="General">
                  <c:v>1.187845E-2</c:v>
                </c:pt>
                <c:pt idx="278" formatCode="General">
                  <c:v>1.1601159999999999E-2</c:v>
                </c:pt>
                <c:pt idx="279" formatCode="General">
                  <c:v>1.132968E-2</c:v>
                </c:pt>
                <c:pt idx="280" formatCode="General">
                  <c:v>1.1063460000000001E-2</c:v>
                </c:pt>
                <c:pt idx="281" formatCode="General">
                  <c:v>1.08033E-2</c:v>
                </c:pt>
                <c:pt idx="282" formatCode="General">
                  <c:v>1.054864E-2</c:v>
                </c:pt>
                <c:pt idx="283" formatCode="General">
                  <c:v>1.029939E-2</c:v>
                </c:pt>
                <c:pt idx="284" formatCode="General">
                  <c:v>1.005548E-2</c:v>
                </c:pt>
                <c:pt idx="285" formatCode="General">
                  <c:v>9.8166539999999993E-3</c:v>
                </c:pt>
                <c:pt idx="286" formatCode="General">
                  <c:v>9.5826809999999991E-3</c:v>
                </c:pt>
                <c:pt idx="287" formatCode="General">
                  <c:v>9.3536379999999992E-3</c:v>
                </c:pt>
                <c:pt idx="288" formatCode="General">
                  <c:v>9.1296039999999995E-3</c:v>
                </c:pt>
                <c:pt idx="289" formatCode="General">
                  <c:v>8.9109879999999999E-3</c:v>
                </c:pt>
                <c:pt idx="290" formatCode="General">
                  <c:v>8.6956020000000002E-3</c:v>
                </c:pt>
                <c:pt idx="291" formatCode="General">
                  <c:v>8.4849049999999992E-3</c:v>
                </c:pt>
                <c:pt idx="292" formatCode="General">
                  <c:v>8.2788949999999997E-3</c:v>
                </c:pt>
                <c:pt idx="293" formatCode="General">
                  <c:v>8.0760369999999995E-3</c:v>
                </c:pt>
                <c:pt idx="294" formatCode="General">
                  <c:v>7.8764119999999993E-3</c:v>
                </c:pt>
                <c:pt idx="295" formatCode="General">
                  <c:v>7.6809900000000004E-3</c:v>
                </c:pt>
                <c:pt idx="296" formatCode="General">
                  <c:v>7.489285E-3</c:v>
                </c:pt>
                <c:pt idx="297" formatCode="General">
                  <c:v>7.2999240000000002E-3</c:v>
                </c:pt>
                <c:pt idx="298" formatCode="General">
                  <c:v>7.1139580000000001E-3</c:v>
                </c:pt>
                <c:pt idx="299" formatCode="General">
                  <c:v>6.9316279999999996E-3</c:v>
                </c:pt>
                <c:pt idx="300" formatCode="General">
                  <c:v>6.751562E-3</c:v>
                </c:pt>
                <c:pt idx="301" formatCode="General">
                  <c:v>6.574323E-3</c:v>
                </c:pt>
                <c:pt idx="302" formatCode="General">
                  <c:v>6.399348E-3</c:v>
                </c:pt>
                <c:pt idx="303" formatCode="General">
                  <c:v>6.2274440000000004E-3</c:v>
                </c:pt>
                <c:pt idx="304" formatCode="General">
                  <c:v>6.0578849999999998E-3</c:v>
                </c:pt>
                <c:pt idx="305" formatCode="General">
                  <c:v>5.8902640000000001E-3</c:v>
                </c:pt>
                <c:pt idx="306" formatCode="General">
                  <c:v>5.7263619999999996E-3</c:v>
                </c:pt>
                <c:pt idx="307" formatCode="General">
                  <c:v>5.5646410000000004E-3</c:v>
                </c:pt>
                <c:pt idx="308" formatCode="General">
                  <c:v>5.4045370000000001E-3</c:v>
                </c:pt>
                <c:pt idx="309" formatCode="General">
                  <c:v>5.2475040000000001E-3</c:v>
                </c:pt>
                <c:pt idx="310" formatCode="General">
                  <c:v>5.0932989999999999E-3</c:v>
                </c:pt>
                <c:pt idx="311" formatCode="General">
                  <c:v>4.9418429999999996E-3</c:v>
                </c:pt>
                <c:pt idx="312" formatCode="General">
                  <c:v>4.7938620000000003E-3</c:v>
                </c:pt>
                <c:pt idx="313" formatCode="General">
                  <c:v>4.6496790000000003E-3</c:v>
                </c:pt>
                <c:pt idx="314" formatCode="General">
                  <c:v>4.5088910000000001E-3</c:v>
                </c:pt>
                <c:pt idx="315" formatCode="General">
                  <c:v>4.3706889999999997E-3</c:v>
                </c:pt>
                <c:pt idx="316" formatCode="General">
                  <c:v>4.2360430000000001E-3</c:v>
                </c:pt>
                <c:pt idx="317" formatCode="General">
                  <c:v>4.1051960000000002E-3</c:v>
                </c:pt>
                <c:pt idx="318" formatCode="General">
                  <c:v>3.9783090000000002E-3</c:v>
                </c:pt>
                <c:pt idx="319" formatCode="General">
                  <c:v>3.855139E-3</c:v>
                </c:pt>
                <c:pt idx="320" formatCode="General">
                  <c:v>3.735768E-3</c:v>
                </c:pt>
                <c:pt idx="321" formatCode="General">
                  <c:v>3.6202769999999999E-3</c:v>
                </c:pt>
                <c:pt idx="322" formatCode="General">
                  <c:v>3.5080179999999999E-3</c:v>
                </c:pt>
                <c:pt idx="323" formatCode="General">
                  <c:v>3.399881E-3</c:v>
                </c:pt>
                <c:pt idx="324" formatCode="General">
                  <c:v>3.2965120000000001E-3</c:v>
                </c:pt>
                <c:pt idx="325" formatCode="General">
                  <c:v>3.1974270000000001E-3</c:v>
                </c:pt>
                <c:pt idx="326" formatCode="General">
                  <c:v>3.1021410000000001E-3</c:v>
                </c:pt>
                <c:pt idx="327" formatCode="General">
                  <c:v>3.0095209999999998E-3</c:v>
                </c:pt>
                <c:pt idx="328" formatCode="General">
                  <c:v>2.919488E-3</c:v>
                </c:pt>
                <c:pt idx="329" formatCode="General">
                  <c:v>2.831475E-3</c:v>
                </c:pt>
                <c:pt idx="330" formatCode="General">
                  <c:v>2.7457250000000001E-3</c:v>
                </c:pt>
                <c:pt idx="331" formatCode="General">
                  <c:v>2.662481E-3</c:v>
                </c:pt>
                <c:pt idx="332" formatCode="General">
                  <c:v>2.5819839999999998E-3</c:v>
                </c:pt>
                <c:pt idx="333" formatCode="General">
                  <c:v>2.5035890000000001E-3</c:v>
                </c:pt>
                <c:pt idx="334" formatCode="General">
                  <c:v>2.4271330000000002E-3</c:v>
                </c:pt>
                <c:pt idx="335" formatCode="General">
                  <c:v>2.351971E-3</c:v>
                </c:pt>
                <c:pt idx="336" formatCode="General">
                  <c:v>2.2793140000000002E-3</c:v>
                </c:pt>
                <c:pt idx="337" formatCode="General">
                  <c:v>2.2088390000000002E-3</c:v>
                </c:pt>
                <c:pt idx="338" formatCode="General">
                  <c:v>2.1398189999999998E-3</c:v>
                </c:pt>
                <c:pt idx="339" formatCode="General">
                  <c:v>2.0717679999999999E-3</c:v>
                </c:pt>
                <c:pt idx="340" formatCode="General">
                  <c:v>2.0053340000000001E-3</c:v>
                </c:pt>
                <c:pt idx="341" formatCode="General">
                  <c:v>1.93987E-3</c:v>
                </c:pt>
                <c:pt idx="342" formatCode="General">
                  <c:v>1.875619E-3</c:v>
                </c:pt>
                <c:pt idx="343" formatCode="General">
                  <c:v>1.812822E-3</c:v>
                </c:pt>
                <c:pt idx="344" formatCode="General">
                  <c:v>1.7521259999999999E-3</c:v>
                </c:pt>
                <c:pt idx="345" formatCode="General">
                  <c:v>1.6934509999999999E-3</c:v>
                </c:pt>
                <c:pt idx="346" formatCode="General">
                  <c:v>1.636958E-3</c:v>
                </c:pt>
                <c:pt idx="347" formatCode="General">
                  <c:v>1.5820809999999999E-3</c:v>
                </c:pt>
                <c:pt idx="348" formatCode="General">
                  <c:v>1.52874E-3</c:v>
                </c:pt>
                <c:pt idx="349" formatCode="General">
                  <c:v>1.4771770000000001E-3</c:v>
                </c:pt>
                <c:pt idx="350" formatCode="General">
                  <c:v>1.4276340000000001E-3</c:v>
                </c:pt>
                <c:pt idx="351" formatCode="General">
                  <c:v>1.3791420000000001E-3</c:v>
                </c:pt>
                <c:pt idx="352" formatCode="General">
                  <c:v>1.3319429999999999E-3</c:v>
                </c:pt>
                <c:pt idx="353" formatCode="General">
                  <c:v>1.286927E-3</c:v>
                </c:pt>
                <c:pt idx="354" formatCode="General">
                  <c:v>1.243769E-3</c:v>
                </c:pt>
                <c:pt idx="355" formatCode="General">
                  <c:v>1.2022280000000001E-3</c:v>
                </c:pt>
                <c:pt idx="356" formatCode="General">
                  <c:v>1.1617369999999999E-3</c:v>
                </c:pt>
                <c:pt idx="357" formatCode="General">
                  <c:v>1.1232670000000001E-3</c:v>
                </c:pt>
                <c:pt idx="358" formatCode="General">
                  <c:v>1.086332E-3</c:v>
                </c:pt>
                <c:pt idx="359" formatCode="General">
                  <c:v>1.0510140000000001E-3</c:v>
                </c:pt>
                <c:pt idx="360" formatCode="General">
                  <c:v>1.0166649999999999E-3</c:v>
                </c:pt>
                <c:pt idx="361" formatCode="General">
                  <c:v>9.841756000000001E-4</c:v>
                </c:pt>
                <c:pt idx="362" formatCode="General">
                  <c:v>9.5305990000000001E-4</c:v>
                </c:pt>
                <c:pt idx="363" formatCode="General">
                  <c:v>9.2315660000000005E-4</c:v>
                </c:pt>
                <c:pt idx="364" formatCode="General">
                  <c:v>8.9430390000000003E-4</c:v>
                </c:pt>
                <c:pt idx="365" formatCode="General">
                  <c:v>8.6731009999999997E-4</c:v>
                </c:pt>
                <c:pt idx="366" formatCode="General">
                  <c:v>8.4104359999999997E-4</c:v>
                </c:pt>
                <c:pt idx="367" formatCode="General">
                  <c:v>8.1671689999999997E-4</c:v>
                </c:pt>
                <c:pt idx="368" formatCode="General">
                  <c:v>7.9295579999999997E-4</c:v>
                </c:pt>
                <c:pt idx="369" formatCode="General">
                  <c:v>7.6951799999999996E-4</c:v>
                </c:pt>
                <c:pt idx="370" formatCode="General">
                  <c:v>7.4705020000000004E-4</c:v>
                </c:pt>
                <c:pt idx="371" formatCode="General">
                  <c:v>7.2571370000000003E-4</c:v>
                </c:pt>
                <c:pt idx="372" formatCode="General">
                  <c:v>7.0534709999999997E-4</c:v>
                </c:pt>
                <c:pt idx="373" formatCode="General">
                  <c:v>6.8554620000000005E-4</c:v>
                </c:pt>
                <c:pt idx="374" formatCode="General">
                  <c:v>6.6647270000000001E-4</c:v>
                </c:pt>
                <c:pt idx="375" formatCode="General">
                  <c:v>6.4844990000000003E-4</c:v>
                </c:pt>
                <c:pt idx="376" formatCode="General">
                  <c:v>6.3099279999999998E-4</c:v>
                </c:pt>
                <c:pt idx="377" formatCode="General">
                  <c:v>6.137782E-4</c:v>
                </c:pt>
                <c:pt idx="378" formatCode="General">
                  <c:v>5.9704850000000004E-4</c:v>
                </c:pt>
                <c:pt idx="379" formatCode="General">
                  <c:v>5.8104619999999995E-4</c:v>
                </c:pt>
                <c:pt idx="380" formatCode="General">
                  <c:v>5.6569040000000001E-4</c:v>
                </c:pt>
                <c:pt idx="381" formatCode="General">
                  <c:v>5.5017300000000005E-4</c:v>
                </c:pt>
                <c:pt idx="382" formatCode="General">
                  <c:v>5.3514049999999998E-4</c:v>
                </c:pt>
                <c:pt idx="383" formatCode="General">
                  <c:v>5.2026959999999995E-4</c:v>
                </c:pt>
                <c:pt idx="384" formatCode="General">
                  <c:v>5.0677269999999997E-4</c:v>
                </c:pt>
                <c:pt idx="385" formatCode="General">
                  <c:v>4.932758E-4</c:v>
                </c:pt>
                <c:pt idx="386" formatCode="General">
                  <c:v>4.7977890000000002E-4</c:v>
                </c:pt>
                <c:pt idx="387" formatCode="General">
                  <c:v>4.6628199999999999E-4</c:v>
                </c:pt>
                <c:pt idx="388" formatCode="General">
                  <c:v>4.5278499999999998E-4</c:v>
                </c:pt>
                <c:pt idx="389" formatCode="General">
                  <c:v>4.3928810000000001E-4</c:v>
                </c:pt>
                <c:pt idx="390" formatCode="General">
                  <c:v>4.2579119999999998E-4</c:v>
                </c:pt>
                <c:pt idx="391" formatCode="General">
                  <c:v>4.122943E-4</c:v>
                </c:pt>
                <c:pt idx="392" formatCode="General">
                  <c:v>3.9879740000000002E-4</c:v>
                </c:pt>
                <c:pt idx="393" formatCode="General">
                  <c:v>3.8530049999999999E-4</c:v>
                </c:pt>
                <c:pt idx="394" formatCode="General">
                  <c:v>3.7180349999999999E-4</c:v>
                </c:pt>
                <c:pt idx="395" formatCode="General">
                  <c:v>3.5830660000000001E-4</c:v>
                </c:pt>
                <c:pt idx="396" formatCode="General">
                  <c:v>3.4480969999999998E-4</c:v>
                </c:pt>
              </c:numCache>
            </c:numRef>
          </c:xVal>
          <c:yVal>
            <c:numRef>
              <c:f>'NP5H20 CRNa'!$G$2:$G$460</c:f>
              <c:numCache>
                <c:formatCode>0.000</c:formatCode>
                <c:ptCount val="459"/>
                <c:pt idx="0" formatCode="0.0000">
                  <c:v>0.16804533598064419</c:v>
                </c:pt>
                <c:pt idx="1">
                  <c:v>0.16764129032642572</c:v>
                </c:pt>
                <c:pt idx="2">
                  <c:v>0.16722029461916676</c:v>
                </c:pt>
                <c:pt idx="3">
                  <c:v>0.16678222748537896</c:v>
                </c:pt>
                <c:pt idx="4">
                  <c:v>0.16632722067587158</c:v>
                </c:pt>
                <c:pt idx="5">
                  <c:v>0.16585530772247259</c:v>
                </c:pt>
                <c:pt idx="6">
                  <c:v>0.16536656661353483</c:v>
                </c:pt>
                <c:pt idx="7">
                  <c:v>0.16486129712292208</c:v>
                </c:pt>
                <c:pt idx="8">
                  <c:v>0.16433961667934679</c:v>
                </c:pt>
                <c:pt idx="9">
                  <c:v>0.16380192663950538</c:v>
                </c:pt>
                <c:pt idx="10">
                  <c:v>0.16315466804026824</c:v>
                </c:pt>
                <c:pt idx="11">
                  <c:v>0.16258331715157515</c:v>
                </c:pt>
                <c:pt idx="12">
                  <c:v>0.16199704574442494</c:v>
                </c:pt>
                <c:pt idx="13">
                  <c:v>0.16139621430635598</c:v>
                </c:pt>
                <c:pt idx="14">
                  <c:v>0.16078141888161629</c:v>
                </c:pt>
                <c:pt idx="15">
                  <c:v>0.15974445594974457</c:v>
                </c:pt>
                <c:pt idx="16">
                  <c:v>0.15903638144964086</c:v>
                </c:pt>
                <c:pt idx="17">
                  <c:v>0.15830997014116743</c:v>
                </c:pt>
                <c:pt idx="18">
                  <c:v>0.15756591534863224</c:v>
                </c:pt>
                <c:pt idx="19">
                  <c:v>0.15680551438310697</c:v>
                </c:pt>
                <c:pt idx="20">
                  <c:v>0.15602964286797641</c:v>
                </c:pt>
                <c:pt idx="21">
                  <c:v>0.15523870580601168</c:v>
                </c:pt>
                <c:pt idx="22">
                  <c:v>0.15443192072659145</c:v>
                </c:pt>
                <c:pt idx="23">
                  <c:v>0.1536092870224281</c:v>
                </c:pt>
                <c:pt idx="24">
                  <c:v>0.15277147181152501</c:v>
                </c:pt>
                <c:pt idx="25">
                  <c:v>0.15191906250714993</c:v>
                </c:pt>
                <c:pt idx="26">
                  <c:v>0.15105688739209649</c:v>
                </c:pt>
                <c:pt idx="27">
                  <c:v>0.15018146004210542</c:v>
                </c:pt>
                <c:pt idx="28">
                  <c:v>0.14929353056917671</c:v>
                </c:pt>
                <c:pt idx="29">
                  <c:v>0.1483939361583923</c:v>
                </c:pt>
                <c:pt idx="30">
                  <c:v>0.14748350980334213</c:v>
                </c:pt>
                <c:pt idx="31">
                  <c:v>0.14657965653503743</c:v>
                </c:pt>
                <c:pt idx="32">
                  <c:v>0.14566951363985767</c:v>
                </c:pt>
                <c:pt idx="33">
                  <c:v>0.14475427981978423</c:v>
                </c:pt>
                <c:pt idx="34">
                  <c:v>0.14383495428996029</c:v>
                </c:pt>
                <c:pt idx="35">
                  <c:v>0.14291082284102388</c:v>
                </c:pt>
                <c:pt idx="36">
                  <c:v>0.14198225717521962</c:v>
                </c:pt>
                <c:pt idx="37">
                  <c:v>0.14104950874946587</c:v>
                </c:pt>
                <c:pt idx="38">
                  <c:v>0.14011394785689174</c:v>
                </c:pt>
                <c:pt idx="39">
                  <c:v>0.13917626674633229</c:v>
                </c:pt>
                <c:pt idx="40">
                  <c:v>0.13823790712156392</c:v>
                </c:pt>
                <c:pt idx="41">
                  <c:v>0.13729895379028625</c:v>
                </c:pt>
                <c:pt idx="42">
                  <c:v>0.13636062507547683</c:v>
                </c:pt>
                <c:pt idx="43">
                  <c:v>0.13542335383133969</c:v>
                </c:pt>
                <c:pt idx="44">
                  <c:v>0.13448784506154976</c:v>
                </c:pt>
                <c:pt idx="45">
                  <c:v>0.13355478860136025</c:v>
                </c:pt>
                <c:pt idx="46">
                  <c:v>0.1326241786651931</c:v>
                </c:pt>
                <c:pt idx="47">
                  <c:v>0.13169560149632287</c:v>
                </c:pt>
                <c:pt idx="48">
                  <c:v>0.13076960075122385</c:v>
                </c:pt>
                <c:pt idx="49">
                  <c:v>0.12984475403049472</c:v>
                </c:pt>
                <c:pt idx="50">
                  <c:v>0.12892089093828135</c:v>
                </c:pt>
                <c:pt idx="51">
                  <c:v>0.12799939672912672</c:v>
                </c:pt>
                <c:pt idx="52">
                  <c:v>0.12708126009749884</c:v>
                </c:pt>
                <c:pt idx="53">
                  <c:v>0.12616824871774024</c:v>
                </c:pt>
                <c:pt idx="54">
                  <c:v>0.12526084979742499</c:v>
                </c:pt>
                <c:pt idx="55">
                  <c:v>0.1243605256652415</c:v>
                </c:pt>
                <c:pt idx="56">
                  <c:v>0.12346696357873058</c:v>
                </c:pt>
                <c:pt idx="57">
                  <c:v>0.12258131806592923</c:v>
                </c:pt>
                <c:pt idx="58">
                  <c:v>0.12170355730100127</c:v>
                </c:pt>
                <c:pt idx="59">
                  <c:v>0.12083393809417599</c:v>
                </c:pt>
                <c:pt idx="60">
                  <c:v>0.11997182466268241</c:v>
                </c:pt>
                <c:pt idx="61">
                  <c:v>0.11911775777766784</c:v>
                </c:pt>
                <c:pt idx="62">
                  <c:v>0.11827217551184019</c:v>
                </c:pt>
                <c:pt idx="63">
                  <c:v>0.11743492017102922</c:v>
                </c:pt>
                <c:pt idx="64">
                  <c:v>0.116606421858123</c:v>
                </c:pt>
                <c:pt idx="65">
                  <c:v>0.11578720613668483</c:v>
                </c:pt>
                <c:pt idx="66">
                  <c:v>0.11497809177316554</c:v>
                </c:pt>
                <c:pt idx="67">
                  <c:v>0.11417821674636466</c:v>
                </c:pt>
                <c:pt idx="68">
                  <c:v>0.11338819673479758</c:v>
                </c:pt>
                <c:pt idx="69">
                  <c:v>0.1126040042223897</c:v>
                </c:pt>
                <c:pt idx="70">
                  <c:v>0.11182575562928573</c:v>
                </c:pt>
                <c:pt idx="71">
                  <c:v>0.1110510967773415</c:v>
                </c:pt>
                <c:pt idx="72">
                  <c:v>0.1102794493082393</c:v>
                </c:pt>
                <c:pt idx="73">
                  <c:v>0.10950914718508351</c:v>
                </c:pt>
                <c:pt idx="74">
                  <c:v>0.10873970852945208</c:v>
                </c:pt>
                <c:pt idx="75">
                  <c:v>0.1079708482556262</c:v>
                </c:pt>
                <c:pt idx="76">
                  <c:v>0.10720307084132608</c:v>
                </c:pt>
                <c:pt idx="77">
                  <c:v>0.10643569489274726</c:v>
                </c:pt>
                <c:pt idx="78">
                  <c:v>0.10566784099457632</c:v>
                </c:pt>
                <c:pt idx="79">
                  <c:v>0.10489932077441502</c:v>
                </c:pt>
                <c:pt idx="80">
                  <c:v>0.10412964924932255</c:v>
                </c:pt>
                <c:pt idx="81">
                  <c:v>0.10335834123624375</c:v>
                </c:pt>
                <c:pt idx="82">
                  <c:v>0.10258461518607925</c:v>
                </c:pt>
                <c:pt idx="83">
                  <c:v>0.10180778834431178</c:v>
                </c:pt>
                <c:pt idx="84">
                  <c:v>0.10102767173611882</c:v>
                </c:pt>
                <c:pt idx="85">
                  <c:v>0.10024526105753652</c:v>
                </c:pt>
                <c:pt idx="86">
                  <c:v>9.9461452813860263E-2</c:v>
                </c:pt>
                <c:pt idx="87">
                  <c:v>9.8676945605672722E-2</c:v>
                </c:pt>
                <c:pt idx="88">
                  <c:v>9.7892733626675749E-2</c:v>
                </c:pt>
                <c:pt idx="89">
                  <c:v>9.7109514384080969E-2</c:v>
                </c:pt>
                <c:pt idx="90">
                  <c:v>9.6327294219797549E-2</c:v>
                </c:pt>
                <c:pt idx="91">
                  <c:v>9.5545783380027949E-2</c:v>
                </c:pt>
                <c:pt idx="92">
                  <c:v>9.476449490376021E-2</c:v>
                </c:pt>
                <c:pt idx="93">
                  <c:v>9.3983533716152284E-2</c:v>
                </c:pt>
                <c:pt idx="94">
                  <c:v>9.3203300380693632E-2</c:v>
                </c:pt>
                <c:pt idx="95">
                  <c:v>9.2423702239452302E-2</c:v>
                </c:pt>
                <c:pt idx="96">
                  <c:v>9.1644548097774961E-2</c:v>
                </c:pt>
                <c:pt idx="97">
                  <c:v>9.0866336629087108E-2</c:v>
                </c:pt>
                <c:pt idx="98">
                  <c:v>9.0089073507998246E-2</c:v>
                </c:pt>
                <c:pt idx="99">
                  <c:v>8.9313158360582595E-2</c:v>
                </c:pt>
                <c:pt idx="100">
                  <c:v>8.8538793509557956E-2</c:v>
                </c:pt>
                <c:pt idx="101">
                  <c:v>8.7765787290750422E-2</c:v>
                </c:pt>
                <c:pt idx="102">
                  <c:v>8.699424349496114E-2</c:v>
                </c:pt>
                <c:pt idx="103">
                  <c:v>8.6223773829241276E-2</c:v>
                </c:pt>
                <c:pt idx="104">
                  <c:v>8.5453105052226558E-2</c:v>
                </c:pt>
                <c:pt idx="105">
                  <c:v>8.4682538907458665E-2</c:v>
                </c:pt>
                <c:pt idx="106">
                  <c:v>8.3912278621082984E-2</c:v>
                </c:pt>
                <c:pt idx="107">
                  <c:v>8.3141740970299166E-2</c:v>
                </c:pt>
                <c:pt idx="108">
                  <c:v>8.2371522731293917E-2</c:v>
                </c:pt>
                <c:pt idx="109">
                  <c:v>8.160133602120849E-2</c:v>
                </c:pt>
                <c:pt idx="110">
                  <c:v>8.0831580912984119E-2</c:v>
                </c:pt>
                <c:pt idx="111">
                  <c:v>8.0061969942349681E-2</c:v>
                </c:pt>
                <c:pt idx="112">
                  <c:v>7.9292903197624498E-2</c:v>
                </c:pt>
                <c:pt idx="113">
                  <c:v>7.8524093679914114E-2</c:v>
                </c:pt>
                <c:pt idx="114">
                  <c:v>7.7756039587535741E-2</c:v>
                </c:pt>
                <c:pt idx="115">
                  <c:v>7.6988062174034658E-2</c:v>
                </c:pt>
                <c:pt idx="116">
                  <c:v>7.6220267938233346E-2</c:v>
                </c:pt>
                <c:pt idx="117">
                  <c:v>7.5452665531658414E-2</c:v>
                </c:pt>
                <c:pt idx="118">
                  <c:v>7.4685753511941039E-2</c:v>
                </c:pt>
                <c:pt idx="119">
                  <c:v>7.3919344730033504E-2</c:v>
                </c:pt>
                <c:pt idx="120">
                  <c:v>7.3153644018693717E-2</c:v>
                </c:pt>
                <c:pt idx="121">
                  <c:v>7.2388856176156771E-2</c:v>
                </c:pt>
                <c:pt idx="122">
                  <c:v>7.1625088198365855E-2</c:v>
                </c:pt>
                <c:pt idx="123">
                  <c:v>7.0862740351195178E-2</c:v>
                </c:pt>
                <c:pt idx="124">
                  <c:v>7.010162646712656E-2</c:v>
                </c:pt>
                <c:pt idx="125">
                  <c:v>6.9341365815490497E-2</c:v>
                </c:pt>
                <c:pt idx="126">
                  <c:v>6.8582359353372729E-2</c:v>
                </c:pt>
                <c:pt idx="127">
                  <c:v>6.7824910092207147E-2</c:v>
                </c:pt>
                <c:pt idx="128">
                  <c:v>6.7068930908624105E-2</c:v>
                </c:pt>
                <c:pt idx="129">
                  <c:v>6.6314335249522918E-2</c:v>
                </c:pt>
                <c:pt idx="130">
                  <c:v>6.5560939805565432E-2</c:v>
                </c:pt>
                <c:pt idx="131">
                  <c:v>6.4809632474905787E-2</c:v>
                </c:pt>
                <c:pt idx="132">
                  <c:v>6.4060716029604475E-2</c:v>
                </c:pt>
                <c:pt idx="133">
                  <c:v>6.3313618234458413E-2</c:v>
                </c:pt>
                <c:pt idx="134">
                  <c:v>6.2568545691019273E-2</c:v>
                </c:pt>
                <c:pt idx="135">
                  <c:v>6.1825316703556843E-2</c:v>
                </c:pt>
                <c:pt idx="136">
                  <c:v>6.1084526490703672E-2</c:v>
                </c:pt>
                <c:pt idx="137">
                  <c:v>6.0345799886182619E-2</c:v>
                </c:pt>
                <c:pt idx="138">
                  <c:v>5.9609344410920972E-2</c:v>
                </c:pt>
                <c:pt idx="139">
                  <c:v>5.8874825541805086E-2</c:v>
                </c:pt>
                <c:pt idx="140">
                  <c:v>5.8143061150927343E-2</c:v>
                </c:pt>
                <c:pt idx="141">
                  <c:v>5.741421005212146E-2</c:v>
                </c:pt>
                <c:pt idx="142">
                  <c:v>5.6688209005852197E-2</c:v>
                </c:pt>
                <c:pt idx="143">
                  <c:v>5.5964542121513458E-2</c:v>
                </c:pt>
                <c:pt idx="144">
                  <c:v>5.5243515151762609E-2</c:v>
                </c:pt>
                <c:pt idx="145">
                  <c:v>5.4526406027978445E-2</c:v>
                </c:pt>
                <c:pt idx="146">
                  <c:v>5.3812833825655805E-2</c:v>
                </c:pt>
                <c:pt idx="147">
                  <c:v>5.3102035099791257E-2</c:v>
                </c:pt>
                <c:pt idx="148">
                  <c:v>5.2394344612792333E-2</c:v>
                </c:pt>
                <c:pt idx="149">
                  <c:v>5.1690010163352784E-2</c:v>
                </c:pt>
                <c:pt idx="150">
                  <c:v>5.0989192969406995E-2</c:v>
                </c:pt>
                <c:pt idx="151">
                  <c:v>5.0291843664172192E-2</c:v>
                </c:pt>
                <c:pt idx="152">
                  <c:v>4.9597674784691195E-2</c:v>
                </c:pt>
                <c:pt idx="153">
                  <c:v>4.8907012091469526E-2</c:v>
                </c:pt>
                <c:pt idx="154">
                  <c:v>4.8220256901394719E-2</c:v>
                </c:pt>
                <c:pt idx="155">
                  <c:v>4.7536742458610837E-2</c:v>
                </c:pt>
                <c:pt idx="156">
                  <c:v>4.6856101110398382E-2</c:v>
                </c:pt>
                <c:pt idx="157">
                  <c:v>4.617804414051483E-2</c:v>
                </c:pt>
                <c:pt idx="158">
                  <c:v>4.5503072979963699E-2</c:v>
                </c:pt>
                <c:pt idx="159">
                  <c:v>4.4831583217009183E-2</c:v>
                </c:pt>
                <c:pt idx="160">
                  <c:v>4.4162767940708184E-2</c:v>
                </c:pt>
                <c:pt idx="161">
                  <c:v>4.3495288040923008E-2</c:v>
                </c:pt>
                <c:pt idx="162">
                  <c:v>4.282962490350016E-2</c:v>
                </c:pt>
                <c:pt idx="163">
                  <c:v>4.2166211675959735E-2</c:v>
                </c:pt>
                <c:pt idx="164">
                  <c:v>4.1504775733036667E-2</c:v>
                </c:pt>
                <c:pt idx="165">
                  <c:v>4.0844663828392032E-2</c:v>
                </c:pt>
                <c:pt idx="166">
                  <c:v>4.0185866469667361E-2</c:v>
                </c:pt>
                <c:pt idx="167">
                  <c:v>3.9527891075830983E-2</c:v>
                </c:pt>
                <c:pt idx="168">
                  <c:v>3.8870354573151543E-2</c:v>
                </c:pt>
                <c:pt idx="169">
                  <c:v>3.8213224788710171E-2</c:v>
                </c:pt>
                <c:pt idx="170">
                  <c:v>3.7556130239627769E-2</c:v>
                </c:pt>
                <c:pt idx="171">
                  <c:v>3.6899577602035064E-2</c:v>
                </c:pt>
                <c:pt idx="172">
                  <c:v>3.6244331917547563E-2</c:v>
                </c:pt>
                <c:pt idx="173">
                  <c:v>3.5590510107951077E-2</c:v>
                </c:pt>
                <c:pt idx="174">
                  <c:v>3.4937772960950686E-2</c:v>
                </c:pt>
                <c:pt idx="175">
                  <c:v>3.4285661675888195E-2</c:v>
                </c:pt>
                <c:pt idx="176">
                  <c:v>3.3633838054426018E-2</c:v>
                </c:pt>
                <c:pt idx="177">
                  <c:v>3.298334041354116E-2</c:v>
                </c:pt>
                <c:pt idx="178">
                  <c:v>3.2334274893815254E-2</c:v>
                </c:pt>
                <c:pt idx="179">
                  <c:v>3.1685730948039802E-2</c:v>
                </c:pt>
                <c:pt idx="180">
                  <c:v>3.1038692916575863E-2</c:v>
                </c:pt>
                <c:pt idx="181">
                  <c:v>3.0391688390089953E-2</c:v>
                </c:pt>
                <c:pt idx="182">
                  <c:v>2.9744341247878423E-2</c:v>
                </c:pt>
                <c:pt idx="183">
                  <c:v>2.9097023172209167E-2</c:v>
                </c:pt>
                <c:pt idx="184">
                  <c:v>2.8449855235219142E-2</c:v>
                </c:pt>
                <c:pt idx="185">
                  <c:v>2.7803613749486759E-2</c:v>
                </c:pt>
                <c:pt idx="186">
                  <c:v>2.7158451276498716E-2</c:v>
                </c:pt>
                <c:pt idx="187">
                  <c:v>2.6513886295420643E-2</c:v>
                </c:pt>
                <c:pt idx="188">
                  <c:v>2.5869733425618355E-2</c:v>
                </c:pt>
                <c:pt idx="189">
                  <c:v>2.5224269714667662E-2</c:v>
                </c:pt>
                <c:pt idx="190">
                  <c:v>2.4578203074678368E-2</c:v>
                </c:pt>
                <c:pt idx="191">
                  <c:v>2.3932378150003989E-2</c:v>
                </c:pt>
                <c:pt idx="192">
                  <c:v>2.3289291772142801E-2</c:v>
                </c:pt>
                <c:pt idx="193">
                  <c:v>2.2649759096903158E-2</c:v>
                </c:pt>
                <c:pt idx="194">
                  <c:v>2.2012848233711191E-2</c:v>
                </c:pt>
                <c:pt idx="195">
                  <c:v>2.1379646238653252E-2</c:v>
                </c:pt>
                <c:pt idx="196">
                  <c:v>2.0749655767219218E-2</c:v>
                </c:pt>
                <c:pt idx="197">
                  <c:v>2.0127383326454258E-2</c:v>
                </c:pt>
                <c:pt idx="198">
                  <c:v>1.9513918979002808E-2</c:v>
                </c:pt>
                <c:pt idx="199">
                  <c:v>1.8909564081013078E-2</c:v>
                </c:pt>
                <c:pt idx="200">
                  <c:v>1.8314878976047052E-2</c:v>
                </c:pt>
                <c:pt idx="201">
                  <c:v>1.7729832059387725E-2</c:v>
                </c:pt>
                <c:pt idx="202">
                  <c:v>1.7154992616775572E-2</c:v>
                </c:pt>
                <c:pt idx="203">
                  <c:v>1.6590881917823517E-2</c:v>
                </c:pt>
                <c:pt idx="204">
                  <c:v>1.6038549768985368E-2</c:v>
                </c:pt>
                <c:pt idx="205">
                  <c:v>1.5500288488354641E-2</c:v>
                </c:pt>
                <c:pt idx="206">
                  <c:v>1.4976394271351473E-2</c:v>
                </c:pt>
                <c:pt idx="207">
                  <c:v>1.4466148586765443E-2</c:v>
                </c:pt>
                <c:pt idx="208">
                  <c:v>1.3967920518641118E-2</c:v>
                </c:pt>
                <c:pt idx="209">
                  <c:v>1.3480732454986545E-2</c:v>
                </c:pt>
                <c:pt idx="210">
                  <c:v>1.3005933458065968E-2</c:v>
                </c:pt>
                <c:pt idx="211">
                  <c:v>1.2543125256812868E-2</c:v>
                </c:pt>
                <c:pt idx="212">
                  <c:v>1.2092917641141333E-2</c:v>
                </c:pt>
                <c:pt idx="213">
                  <c:v>1.1653522984231493E-2</c:v>
                </c:pt>
                <c:pt idx="214">
                  <c:v>1.122481625481881E-2</c:v>
                </c:pt>
                <c:pt idx="215">
                  <c:v>1.0806939883930652E-2</c:v>
                </c:pt>
                <c:pt idx="216">
                  <c:v>1.0399802308897135E-2</c:v>
                </c:pt>
                <c:pt idx="217">
                  <c:v>1.0003691306313957E-2</c:v>
                </c:pt>
                <c:pt idx="218">
                  <c:v>9.6185721744176216E-3</c:v>
                </c:pt>
                <c:pt idx="219">
                  <c:v>9.244540597598546E-3</c:v>
                </c:pt>
                <c:pt idx="220">
                  <c:v>8.8814275807888553E-3</c:v>
                </c:pt>
                <c:pt idx="221">
                  <c:v>8.5286935741056037E-3</c:v>
                </c:pt>
                <c:pt idx="222">
                  <c:v>8.1861626430113146E-3</c:v>
                </c:pt>
                <c:pt idx="223">
                  <c:v>7.8541029983034884E-3</c:v>
                </c:pt>
                <c:pt idx="224">
                  <c:v>7.5331246006510675E-3</c:v>
                </c:pt>
                <c:pt idx="225">
                  <c:v>7.2236007714415636E-3</c:v>
                </c:pt>
                <c:pt idx="226">
                  <c:v>6.9249696625907717E-3</c:v>
                </c:pt>
                <c:pt idx="227">
                  <c:v>6.6374858367321786E-3</c:v>
                </c:pt>
                <c:pt idx="228">
                  <c:v>6.3610490156576719E-3</c:v>
                </c:pt>
                <c:pt idx="229">
                  <c:v>6.0955957067743861E-3</c:v>
                </c:pt>
                <c:pt idx="230">
                  <c:v>5.8410405960754724E-3</c:v>
                </c:pt>
                <c:pt idx="231">
                  <c:v>5.5972552236980156E-3</c:v>
                </c:pt>
                <c:pt idx="232">
                  <c:v>5.3639377429600659E-3</c:v>
                </c:pt>
                <c:pt idx="233">
                  <c:v>5.1407859508637663E-3</c:v>
                </c:pt>
                <c:pt idx="234">
                  <c:v>4.927498491012693E-3</c:v>
                </c:pt>
                <c:pt idx="235">
                  <c:v>4.7237568418916041E-3</c:v>
                </c:pt>
                <c:pt idx="236">
                  <c:v>4.5293383002755622E-3</c:v>
                </c:pt>
                <c:pt idx="237">
                  <c:v>4.3439250658439173E-3</c:v>
                </c:pt>
                <c:pt idx="238">
                  <c:v>4.1671128657339469E-3</c:v>
                </c:pt>
                <c:pt idx="239">
                  <c:v>3.9985898444300123E-3</c:v>
                </c:pt>
                <c:pt idx="240">
                  <c:v>3.8381162379542699E-3</c:v>
                </c:pt>
                <c:pt idx="241">
                  <c:v>3.6852769411048706E-3</c:v>
                </c:pt>
                <c:pt idx="242">
                  <c:v>3.5397395120535941E-3</c:v>
                </c:pt>
                <c:pt idx="243">
                  <c:v>3.4012759923958014E-3</c:v>
                </c:pt>
                <c:pt idx="244">
                  <c:v>3.2694734341523965E-3</c:v>
                </c:pt>
                <c:pt idx="245">
                  <c:v>3.1439437208008059E-3</c:v>
                </c:pt>
                <c:pt idx="246">
                  <c:v>3.0243134468717001E-3</c:v>
                </c:pt>
                <c:pt idx="247">
                  <c:v>2.9102088235267009E-3</c:v>
                </c:pt>
                <c:pt idx="248">
                  <c:v>2.8014939644639397E-3</c:v>
                </c:pt>
                <c:pt idx="249">
                  <c:v>2.6977925148744253E-3</c:v>
                </c:pt>
                <c:pt idx="250">
                  <c:v>2.5989206022517582E-3</c:v>
                </c:pt>
                <c:pt idx="251">
                  <c:v>2.5046045046538418E-3</c:v>
                </c:pt>
                <c:pt idx="252">
                  <c:v>2.4145029959841482E-3</c:v>
                </c:pt>
                <c:pt idx="253">
                  <c:v>2.328421476045426E-3</c:v>
                </c:pt>
                <c:pt idx="254">
                  <c:v>2.2462049047084851E-3</c:v>
                </c:pt>
                <c:pt idx="255">
                  <c:v>2.1676497298135419E-3</c:v>
                </c:pt>
                <c:pt idx="256">
                  <c:v>2.0925531429302566E-3</c:v>
                </c:pt>
                <c:pt idx="257">
                  <c:v>2.0207219952118761E-3</c:v>
                </c:pt>
                <c:pt idx="258">
                  <c:v>1.9519510431547701E-3</c:v>
                </c:pt>
                <c:pt idx="259">
                  <c:v>1.8859688893634683E-3</c:v>
                </c:pt>
                <c:pt idx="260">
                  <c:v>1.8227173114569936E-3</c:v>
                </c:pt>
                <c:pt idx="261">
                  <c:v>1.7620355258098665E-3</c:v>
                </c:pt>
                <c:pt idx="262">
                  <c:v>1.703778926428411E-3</c:v>
                </c:pt>
                <c:pt idx="263">
                  <c:v>1.6478177161948788E-3</c:v>
                </c:pt>
                <c:pt idx="264">
                  <c:v>1.5941148256459845E-3</c:v>
                </c:pt>
                <c:pt idx="265">
                  <c:v>1.5424857558301169E-3</c:v>
                </c:pt>
                <c:pt idx="266">
                  <c:v>1.4928231212392971E-3</c:v>
                </c:pt>
                <c:pt idx="267">
                  <c:v>1.4450257844285143E-3</c:v>
                </c:pt>
                <c:pt idx="268">
                  <c:v>1.3990679003359867E-3</c:v>
                </c:pt>
                <c:pt idx="269">
                  <c:v>1.3548218093991093E-3</c:v>
                </c:pt>
                <c:pt idx="270">
                  <c:v>1.3121933014283715E-3</c:v>
                </c:pt>
                <c:pt idx="271">
                  <c:v>1.2711417446080696E-3</c:v>
                </c:pt>
                <c:pt idx="272">
                  <c:v>1.2315209021573105E-3</c:v>
                </c:pt>
                <c:pt idx="273">
                  <c:v>1.1932693190765988E-3</c:v>
                </c:pt>
                <c:pt idx="274">
                  <c:v>1.1563989447143028E-3</c:v>
                </c:pt>
                <c:pt idx="275">
                  <c:v>1.120860854070288E-3</c:v>
                </c:pt>
                <c:pt idx="276">
                  <c:v>1.0865439298635843E-3</c:v>
                </c:pt>
                <c:pt idx="277">
                  <c:v>1.0534079679149835E-3</c:v>
                </c:pt>
                <c:pt idx="278">
                  <c:v>1.0214890040796884E-3</c:v>
                </c:pt>
                <c:pt idx="279">
                  <c:v>9.9066415919630418E-4</c:v>
                </c:pt>
                <c:pt idx="280">
                  <c:v>9.6083805391604035E-4</c:v>
                </c:pt>
                <c:pt idx="281">
                  <c:v>9.3206839536204289E-4</c:v>
                </c:pt>
                <c:pt idx="282">
                  <c:v>9.0426230815123312E-4</c:v>
                </c:pt>
                <c:pt idx="283">
                  <c:v>8.7738179793533932E-4</c:v>
                </c:pt>
                <c:pt idx="284">
                  <c:v>8.5139275376593798E-4</c:v>
                </c:pt>
                <c:pt idx="285">
                  <c:v>8.2624315471581042E-4</c:v>
                </c:pt>
                <c:pt idx="286">
                  <c:v>8.0188592045885021E-4</c:v>
                </c:pt>
                <c:pt idx="287">
                  <c:v>7.7830758052832225E-4</c:v>
                </c:pt>
                <c:pt idx="288">
                  <c:v>7.5549545260402209E-4</c:v>
                </c:pt>
                <c:pt idx="289">
                  <c:v>7.3347049384317811E-4</c:v>
                </c:pt>
                <c:pt idx="290">
                  <c:v>7.1199525569790728E-4</c:v>
                </c:pt>
                <c:pt idx="291">
                  <c:v>6.9120002657291693E-4</c:v>
                </c:pt>
                <c:pt idx="292">
                  <c:v>6.7106787537608154E-4</c:v>
                </c:pt>
                <c:pt idx="293">
                  <c:v>6.5143492910239506E-4</c:v>
                </c:pt>
                <c:pt idx="294">
                  <c:v>6.3229770620022024E-4</c:v>
                </c:pt>
                <c:pt idx="295">
                  <c:v>6.1373687871620758E-4</c:v>
                </c:pt>
                <c:pt idx="296">
                  <c:v>5.9569379876152004E-4</c:v>
                </c:pt>
                <c:pt idx="297">
                  <c:v>5.7802955862179192E-4</c:v>
                </c:pt>
                <c:pt idx="298">
                  <c:v>5.6083325520499966E-4</c:v>
                </c:pt>
                <c:pt idx="299">
                  <c:v>5.4411699019581497E-4</c:v>
                </c:pt>
                <c:pt idx="300">
                  <c:v>5.2774645650273053E-4</c:v>
                </c:pt>
                <c:pt idx="301">
                  <c:v>5.1176552232330003E-4</c:v>
                </c:pt>
                <c:pt idx="302">
                  <c:v>4.9611633002219144E-4</c:v>
                </c:pt>
                <c:pt idx="303">
                  <c:v>4.8086392904432215E-4</c:v>
                </c:pt>
                <c:pt idx="304">
                  <c:v>4.6593691293247974E-4</c:v>
                </c:pt>
                <c:pt idx="305">
                  <c:v>4.5129383369889309E-4</c:v>
                </c:pt>
                <c:pt idx="306">
                  <c:v>4.3708347118545654E-4</c:v>
                </c:pt>
                <c:pt idx="307">
                  <c:v>4.2316564811623741E-4</c:v>
                </c:pt>
                <c:pt idx="308">
                  <c:v>4.0948719591236971E-4</c:v>
                </c:pt>
                <c:pt idx="309">
                  <c:v>3.9616702291628628E-4</c:v>
                </c:pt>
                <c:pt idx="310">
                  <c:v>3.8317827337577479E-4</c:v>
                </c:pt>
                <c:pt idx="311">
                  <c:v>3.7050853923260157E-4</c:v>
                </c:pt>
                <c:pt idx="312">
                  <c:v>3.5821244571148173E-4</c:v>
                </c:pt>
                <c:pt idx="313">
                  <c:v>3.4631008179719647E-4</c:v>
                </c:pt>
                <c:pt idx="314">
                  <c:v>3.347617494316793E-4</c:v>
                </c:pt>
                <c:pt idx="315">
                  <c:v>3.2349582809493641E-4</c:v>
                </c:pt>
                <c:pt idx="316">
                  <c:v>3.125861986936658E-4</c:v>
                </c:pt>
                <c:pt idx="317">
                  <c:v>3.0204667094456406E-4</c:v>
                </c:pt>
                <c:pt idx="318">
                  <c:v>2.9188429057047313E-4</c:v>
                </c:pt>
                <c:pt idx="319">
                  <c:v>2.8207397392878211E-4</c:v>
                </c:pt>
                <c:pt idx="320">
                  <c:v>2.7261697134241952E-4</c:v>
                </c:pt>
                <c:pt idx="321">
                  <c:v>2.6351454119480713E-4</c:v>
                </c:pt>
                <c:pt idx="322">
                  <c:v>2.5471100739283409E-4</c:v>
                </c:pt>
                <c:pt idx="323">
                  <c:v>2.4627162133718586E-4</c:v>
                </c:pt>
                <c:pt idx="324">
                  <c:v>2.3824161758294327E-4</c:v>
                </c:pt>
                <c:pt idx="325">
                  <c:v>2.305783926485061E-4</c:v>
                </c:pt>
                <c:pt idx="326">
                  <c:v>2.2324017306112401E-4</c:v>
                </c:pt>
                <c:pt idx="327">
                  <c:v>2.1613641126648139E-4</c:v>
                </c:pt>
                <c:pt idx="328">
                  <c:v>2.0925845101434429E-4</c:v>
                </c:pt>
                <c:pt idx="329">
                  <c:v>2.0256076013345364E-4</c:v>
                </c:pt>
                <c:pt idx="330">
                  <c:v>1.9605983002905086E-4</c:v>
                </c:pt>
                <c:pt idx="331">
                  <c:v>1.8977194557058541E-4</c:v>
                </c:pt>
                <c:pt idx="332">
                  <c:v>1.837130557073019E-4</c:v>
                </c:pt>
                <c:pt idx="333">
                  <c:v>1.7783259974322313E-4</c:v>
                </c:pt>
                <c:pt idx="334">
                  <c:v>1.7211671767549536E-4</c:v>
                </c:pt>
                <c:pt idx="335">
                  <c:v>1.6651590383156417E-4</c:v>
                </c:pt>
                <c:pt idx="336">
                  <c:v>1.6111895090736503E-4</c:v>
                </c:pt>
                <c:pt idx="337">
                  <c:v>1.5590015865141194E-4</c:v>
                </c:pt>
                <c:pt idx="338">
                  <c:v>1.5080439710828467E-4</c:v>
                </c:pt>
                <c:pt idx="339">
                  <c:v>1.4579492549974399E-4</c:v>
                </c:pt>
                <c:pt idx="340">
                  <c:v>1.4091855666566525E-4</c:v>
                </c:pt>
                <c:pt idx="341">
                  <c:v>1.3612693161644748E-4</c:v>
                </c:pt>
                <c:pt idx="342">
                  <c:v>1.3143711461149898E-4</c:v>
                </c:pt>
                <c:pt idx="343">
                  <c:v>1.2686584734602699E-4</c:v>
                </c:pt>
                <c:pt idx="344">
                  <c:v>1.2245914581921966E-4</c:v>
                </c:pt>
                <c:pt idx="345">
                  <c:v>1.182099984200248E-4</c:v>
                </c:pt>
                <c:pt idx="346">
                  <c:v>1.1412888758051409E-4</c:v>
                </c:pt>
                <c:pt idx="347">
                  <c:v>1.1017389894109331E-4</c:v>
                </c:pt>
                <c:pt idx="348">
                  <c:v>1.0633844145322216E-4</c:v>
                </c:pt>
                <c:pt idx="349">
                  <c:v>1.0263908000206906E-4</c:v>
                </c:pt>
                <c:pt idx="350">
                  <c:v>9.9092259037182606E-5</c:v>
                </c:pt>
                <c:pt idx="351">
                  <c:v>9.5627887411874057E-5</c:v>
                </c:pt>
                <c:pt idx="352">
                  <c:v>9.2262718568519864E-5</c:v>
                </c:pt>
                <c:pt idx="353">
                  <c:v>8.9059450586206207E-5</c:v>
                </c:pt>
                <c:pt idx="354">
                  <c:v>8.5994117068579484E-5</c:v>
                </c:pt>
                <c:pt idx="355">
                  <c:v>8.3048909607190413E-5</c:v>
                </c:pt>
                <c:pt idx="356">
                  <c:v>8.018311564049127E-5</c:v>
                </c:pt>
                <c:pt idx="357">
                  <c:v>7.746489437489984E-5</c:v>
                </c:pt>
                <c:pt idx="358">
                  <c:v>7.4859281358752305E-5</c:v>
                </c:pt>
                <c:pt idx="359">
                  <c:v>7.237153339109334E-5</c:v>
                </c:pt>
                <c:pt idx="360">
                  <c:v>6.995558924626985E-5</c:v>
                </c:pt>
                <c:pt idx="361">
                  <c:v>6.7673654526565624E-5</c:v>
                </c:pt>
                <c:pt idx="362">
                  <c:v>6.5491127076783978E-5</c:v>
                </c:pt>
                <c:pt idx="363">
                  <c:v>6.3396330805196022E-5</c:v>
                </c:pt>
                <c:pt idx="364">
                  <c:v>6.1377626977051486E-5</c:v>
                </c:pt>
                <c:pt idx="365">
                  <c:v>5.949119804707359E-5</c:v>
                </c:pt>
                <c:pt idx="366">
                  <c:v>5.7657648169669867E-5</c:v>
                </c:pt>
                <c:pt idx="367">
                  <c:v>5.5961310351369808E-5</c:v>
                </c:pt>
                <c:pt idx="368">
                  <c:v>5.4306084207610128E-5</c:v>
                </c:pt>
                <c:pt idx="369">
                  <c:v>5.2674995580852951E-5</c:v>
                </c:pt>
                <c:pt idx="370">
                  <c:v>5.1112916103053518E-5</c:v>
                </c:pt>
                <c:pt idx="371">
                  <c:v>4.9630852285209581E-5</c:v>
                </c:pt>
                <c:pt idx="372">
                  <c:v>4.8217395059283602E-5</c:v>
                </c:pt>
                <c:pt idx="373">
                  <c:v>4.6844353829868929E-5</c:v>
                </c:pt>
                <c:pt idx="374">
                  <c:v>4.5522828680456817E-5</c:v>
                </c:pt>
                <c:pt idx="375">
                  <c:v>4.4275071807951816E-5</c:v>
                </c:pt>
                <c:pt idx="376">
                  <c:v>4.3067376803200552E-5</c:v>
                </c:pt>
                <c:pt idx="377">
                  <c:v>4.187732187643442E-5</c:v>
                </c:pt>
                <c:pt idx="378">
                  <c:v>4.0721609349106402E-5</c:v>
                </c:pt>
                <c:pt idx="379">
                  <c:v>3.9616903210765858E-5</c:v>
                </c:pt>
                <c:pt idx="380">
                  <c:v>3.8557522523526011E-5</c:v>
                </c:pt>
                <c:pt idx="381">
                  <c:v>3.748768388227644E-5</c:v>
                </c:pt>
                <c:pt idx="382">
                  <c:v>3.6451937891129188E-5</c:v>
                </c:pt>
                <c:pt idx="383">
                  <c:v>3.5427966176091591E-5</c:v>
                </c:pt>
                <c:pt idx="384">
                  <c:v>3.4499155092241468E-5</c:v>
                </c:pt>
                <c:pt idx="385">
                  <c:v>3.35708674632125E-5</c:v>
                </c:pt>
                <c:pt idx="386">
                  <c:v>3.2643102879266472E-5</c:v>
                </c:pt>
                <c:pt idx="387">
                  <c:v>3.1715860931053746E-5</c:v>
                </c:pt>
                <c:pt idx="388">
                  <c:v>3.0789134345388797E-5</c:v>
                </c:pt>
                <c:pt idx="389">
                  <c:v>2.9862936446033855E-5</c:v>
                </c:pt>
                <c:pt idx="390">
                  <c:v>2.8937259956719058E-5</c:v>
                </c:pt>
                <c:pt idx="391">
                  <c:v>2.8012104469652549E-5</c:v>
                </c:pt>
                <c:pt idx="392">
                  <c:v>2.7087469577437989E-5</c:v>
                </c:pt>
                <c:pt idx="393">
                  <c:v>2.6163354873060679E-5</c:v>
                </c:pt>
                <c:pt idx="394">
                  <c:v>2.5239753108814711E-5</c:v>
                </c:pt>
                <c:pt idx="395">
                  <c:v>2.4316677564490546E-5</c:v>
                </c:pt>
                <c:pt idx="396">
                  <c:v>2.3394120989301409E-5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'NP5H20 CRNa'!$N$1</c:f>
              <c:strCache>
                <c:ptCount val="1"/>
                <c:pt idx="0">
                  <c:v>wst Exp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'NP5H20 CRNa'!$B$2:$B$700</c:f>
              <c:numCache>
                <c:formatCode>0.000</c:formatCode>
                <c:ptCount val="699"/>
                <c:pt idx="0">
                  <c:v>0.21769069999999999</c:v>
                </c:pt>
                <c:pt idx="1">
                  <c:v>0.2168291</c:v>
                </c:pt>
                <c:pt idx="2">
                  <c:v>0.21596760000000001</c:v>
                </c:pt>
                <c:pt idx="3">
                  <c:v>0.21510599999999999</c:v>
                </c:pt>
                <c:pt idx="4">
                  <c:v>0.2142445</c:v>
                </c:pt>
                <c:pt idx="5">
                  <c:v>0.21338299999999999</c:v>
                </c:pt>
                <c:pt idx="6">
                  <c:v>0.2125214</c:v>
                </c:pt>
                <c:pt idx="7">
                  <c:v>0.21165990000000001</c:v>
                </c:pt>
                <c:pt idx="8">
                  <c:v>0.21079829999999999</c:v>
                </c:pt>
                <c:pt idx="9">
                  <c:v>0.20993680000000001</c:v>
                </c:pt>
                <c:pt idx="10">
                  <c:v>0.2089316</c:v>
                </c:pt>
                <c:pt idx="11">
                  <c:v>0.20807010000000001</c:v>
                </c:pt>
                <c:pt idx="12">
                  <c:v>0.20720859999999999</c:v>
                </c:pt>
                <c:pt idx="13">
                  <c:v>0.206347</c:v>
                </c:pt>
                <c:pt idx="14">
                  <c:v>0.20548549999999999</c:v>
                </c:pt>
                <c:pt idx="15">
                  <c:v>0.20407320000000001</c:v>
                </c:pt>
                <c:pt idx="16">
                  <c:v>0.2031348</c:v>
                </c:pt>
                <c:pt idx="17">
                  <c:v>0.20219139999999999</c:v>
                </c:pt>
                <c:pt idx="18">
                  <c:v>0.20124330000000001</c:v>
                </c:pt>
                <c:pt idx="19">
                  <c:v>0.20029150000000001</c:v>
                </c:pt>
                <c:pt idx="20">
                  <c:v>0.1993364</c:v>
                </c:pt>
                <c:pt idx="21">
                  <c:v>0.19837779999999999</c:v>
                </c:pt>
                <c:pt idx="22">
                  <c:v>0.19741410000000001</c:v>
                </c:pt>
                <c:pt idx="23">
                  <c:v>0.1964447</c:v>
                </c:pt>
                <c:pt idx="24">
                  <c:v>0.1954698</c:v>
                </c:pt>
                <c:pt idx="25">
                  <c:v>0.19448950000000001</c:v>
                </c:pt>
                <c:pt idx="26">
                  <c:v>0.19350870000000001</c:v>
                </c:pt>
                <c:pt idx="27">
                  <c:v>0.19252279999999999</c:v>
                </c:pt>
                <c:pt idx="28">
                  <c:v>0.19153210000000001</c:v>
                </c:pt>
                <c:pt idx="29">
                  <c:v>0.19053700000000001</c:v>
                </c:pt>
                <c:pt idx="30">
                  <c:v>0.18953790000000001</c:v>
                </c:pt>
                <c:pt idx="31">
                  <c:v>0.1885532</c:v>
                </c:pt>
                <c:pt idx="32">
                  <c:v>0.18756819999999999</c:v>
                </c:pt>
                <c:pt idx="33">
                  <c:v>0.18658369999999999</c:v>
                </c:pt>
                <c:pt idx="34">
                  <c:v>0.1856003</c:v>
                </c:pt>
                <c:pt idx="35">
                  <c:v>0.1846168</c:v>
                </c:pt>
                <c:pt idx="36">
                  <c:v>0.1836332</c:v>
                </c:pt>
                <c:pt idx="37">
                  <c:v>0.18264939999999999</c:v>
                </c:pt>
                <c:pt idx="38">
                  <c:v>0.18166650000000001</c:v>
                </c:pt>
                <c:pt idx="39">
                  <c:v>0.18068490000000001</c:v>
                </c:pt>
                <c:pt idx="40">
                  <c:v>0.1797058</c:v>
                </c:pt>
                <c:pt idx="41">
                  <c:v>0.178729</c:v>
                </c:pt>
                <c:pt idx="42">
                  <c:v>0.17775550000000001</c:v>
                </c:pt>
                <c:pt idx="43">
                  <c:v>0.17678550000000001</c:v>
                </c:pt>
                <c:pt idx="44">
                  <c:v>0.17581949999999999</c:v>
                </c:pt>
                <c:pt idx="45">
                  <c:v>0.17485800000000001</c:v>
                </c:pt>
                <c:pt idx="46">
                  <c:v>0.17390079999999999</c:v>
                </c:pt>
                <c:pt idx="47">
                  <c:v>0.1729473</c:v>
                </c:pt>
                <c:pt idx="48">
                  <c:v>0.17199790000000001</c:v>
                </c:pt>
                <c:pt idx="49">
                  <c:v>0.17105100000000001</c:v>
                </c:pt>
                <c:pt idx="50">
                  <c:v>0.17010629999999999</c:v>
                </c:pt>
                <c:pt idx="51">
                  <c:v>0.16916510000000001</c:v>
                </c:pt>
                <c:pt idx="52">
                  <c:v>0.1682283</c:v>
                </c:pt>
                <c:pt idx="53">
                  <c:v>0.16729759999999999</c:v>
                </c:pt>
                <c:pt idx="54">
                  <c:v>0.1663734</c:v>
                </c:pt>
                <c:pt idx="55">
                  <c:v>0.1654571</c:v>
                </c:pt>
                <c:pt idx="56">
                  <c:v>0.16454830000000001</c:v>
                </c:pt>
                <c:pt idx="57">
                  <c:v>0.16364809999999999</c:v>
                </c:pt>
                <c:pt idx="58">
                  <c:v>0.1627564</c:v>
                </c:pt>
                <c:pt idx="59">
                  <c:v>0.1618734</c:v>
                </c:pt>
                <c:pt idx="60">
                  <c:v>0.16099840000000001</c:v>
                </c:pt>
                <c:pt idx="61">
                  <c:v>0.16013189999999999</c:v>
                </c:pt>
                <c:pt idx="62">
                  <c:v>0.15927430000000001</c:v>
                </c:pt>
                <c:pt idx="63">
                  <c:v>0.15842539999999999</c:v>
                </c:pt>
                <c:pt idx="64">
                  <c:v>0.15758559999999999</c:v>
                </c:pt>
                <c:pt idx="65">
                  <c:v>0.15675539999999999</c:v>
                </c:pt>
                <c:pt idx="66">
                  <c:v>0.15593560000000001</c:v>
                </c:pt>
                <c:pt idx="67">
                  <c:v>0.15512529999999999</c:v>
                </c:pt>
                <c:pt idx="68">
                  <c:v>0.15432509999999999</c:v>
                </c:pt>
                <c:pt idx="69">
                  <c:v>0.1535309</c:v>
                </c:pt>
                <c:pt idx="70">
                  <c:v>0.15274280000000001</c:v>
                </c:pt>
                <c:pt idx="71">
                  <c:v>0.15195839999999999</c:v>
                </c:pt>
                <c:pt idx="72">
                  <c:v>0.15117710000000001</c:v>
                </c:pt>
                <c:pt idx="73">
                  <c:v>0.15039720000000001</c:v>
                </c:pt>
                <c:pt idx="74">
                  <c:v>0.14961820000000001</c:v>
                </c:pt>
                <c:pt idx="75">
                  <c:v>0.14883979999999999</c:v>
                </c:pt>
                <c:pt idx="76">
                  <c:v>0.14806250000000001</c:v>
                </c:pt>
                <c:pt idx="77">
                  <c:v>0.14728559999999999</c:v>
                </c:pt>
                <c:pt idx="78">
                  <c:v>0.14650820000000001</c:v>
                </c:pt>
                <c:pt idx="79">
                  <c:v>0.1457301</c:v>
                </c:pt>
                <c:pt idx="80">
                  <c:v>0.14495079999999999</c:v>
                </c:pt>
                <c:pt idx="81">
                  <c:v>0.14416979999999999</c:v>
                </c:pt>
                <c:pt idx="82">
                  <c:v>0.14338629999999999</c:v>
                </c:pt>
                <c:pt idx="83">
                  <c:v>0.14259959999999999</c:v>
                </c:pt>
                <c:pt idx="84">
                  <c:v>0.1418095</c:v>
                </c:pt>
                <c:pt idx="85">
                  <c:v>0.141017</c:v>
                </c:pt>
                <c:pt idx="86">
                  <c:v>0.14022299999999999</c:v>
                </c:pt>
                <c:pt idx="87">
                  <c:v>0.1394282</c:v>
                </c:pt>
                <c:pt idx="88">
                  <c:v>0.1386336</c:v>
                </c:pt>
                <c:pt idx="89">
                  <c:v>0.13783989999999999</c:v>
                </c:pt>
                <c:pt idx="90">
                  <c:v>0.13704710000000001</c:v>
                </c:pt>
                <c:pt idx="91">
                  <c:v>0.13625490000000001</c:v>
                </c:pt>
                <c:pt idx="92">
                  <c:v>0.13546279999999999</c:v>
                </c:pt>
                <c:pt idx="93">
                  <c:v>0.13467090000000001</c:v>
                </c:pt>
                <c:pt idx="94">
                  <c:v>0.13387959999999999</c:v>
                </c:pt>
                <c:pt idx="95">
                  <c:v>0.13308880000000001</c:v>
                </c:pt>
                <c:pt idx="96">
                  <c:v>0.13229830000000001</c:v>
                </c:pt>
                <c:pt idx="97">
                  <c:v>0.1315086</c:v>
                </c:pt>
                <c:pt idx="98">
                  <c:v>0.13071969999999999</c:v>
                </c:pt>
                <c:pt idx="99">
                  <c:v>0.12993199999999999</c:v>
                </c:pt>
                <c:pt idx="100">
                  <c:v>0.1291457</c:v>
                </c:pt>
                <c:pt idx="101">
                  <c:v>0.12836059999999999</c:v>
                </c:pt>
                <c:pt idx="102">
                  <c:v>0.12757679999999999</c:v>
                </c:pt>
                <c:pt idx="103">
                  <c:v>0.12679389999999999</c:v>
                </c:pt>
                <c:pt idx="104">
                  <c:v>0.1260106</c:v>
                </c:pt>
                <c:pt idx="105">
                  <c:v>0.12522720000000001</c:v>
                </c:pt>
                <c:pt idx="106">
                  <c:v>0.1244439</c:v>
                </c:pt>
                <c:pt idx="107">
                  <c:v>0.1236601</c:v>
                </c:pt>
                <c:pt idx="108">
                  <c:v>0.1228764</c:v>
                </c:pt>
                <c:pt idx="109">
                  <c:v>0.12209250000000001</c:v>
                </c:pt>
                <c:pt idx="110">
                  <c:v>0.12130879999999999</c:v>
                </c:pt>
                <c:pt idx="111">
                  <c:v>0.12052499999999999</c:v>
                </c:pt>
                <c:pt idx="112">
                  <c:v>0.1197415</c:v>
                </c:pt>
                <c:pt idx="113">
                  <c:v>0.11895799999999999</c:v>
                </c:pt>
                <c:pt idx="114">
                  <c:v>0.118175</c:v>
                </c:pt>
                <c:pt idx="115">
                  <c:v>0.1173918</c:v>
                </c:pt>
                <c:pt idx="116">
                  <c:v>0.1166085</c:v>
                </c:pt>
                <c:pt idx="117">
                  <c:v>0.1158251</c:v>
                </c:pt>
                <c:pt idx="118">
                  <c:v>0.11504209999999999</c:v>
                </c:pt>
                <c:pt idx="119">
                  <c:v>0.11425929999999999</c:v>
                </c:pt>
                <c:pt idx="120">
                  <c:v>0.11347690000000001</c:v>
                </c:pt>
                <c:pt idx="121">
                  <c:v>0.11269510000000001</c:v>
                </c:pt>
                <c:pt idx="122">
                  <c:v>0.111914</c:v>
                </c:pt>
                <c:pt idx="123">
                  <c:v>0.111134</c:v>
                </c:pt>
                <c:pt idx="124">
                  <c:v>0.11035490000000001</c:v>
                </c:pt>
                <c:pt idx="125">
                  <c:v>0.1095763</c:v>
                </c:pt>
                <c:pt idx="126">
                  <c:v>0.1087986</c:v>
                </c:pt>
                <c:pt idx="127">
                  <c:v>0.1080221</c:v>
                </c:pt>
                <c:pt idx="128">
                  <c:v>0.1072467</c:v>
                </c:pt>
                <c:pt idx="129">
                  <c:v>0.10647230000000001</c:v>
                </c:pt>
                <c:pt idx="130">
                  <c:v>0.10569870000000001</c:v>
                </c:pt>
                <c:pt idx="131">
                  <c:v>0.1049268</c:v>
                </c:pt>
                <c:pt idx="132">
                  <c:v>0.1041569</c:v>
                </c:pt>
                <c:pt idx="133">
                  <c:v>0.10338840000000001</c:v>
                </c:pt>
                <c:pt idx="134">
                  <c:v>0.1026215</c:v>
                </c:pt>
                <c:pt idx="135">
                  <c:v>0.101856</c:v>
                </c:pt>
                <c:pt idx="136">
                  <c:v>0.1010925</c:v>
                </c:pt>
                <c:pt idx="137">
                  <c:v>0.10033060000000001</c:v>
                </c:pt>
                <c:pt idx="138">
                  <c:v>9.9570500000000006E-2</c:v>
                </c:pt>
                <c:pt idx="139">
                  <c:v>9.8811839999999998E-2</c:v>
                </c:pt>
                <c:pt idx="140">
                  <c:v>9.8055450000000002E-2</c:v>
                </c:pt>
                <c:pt idx="141">
                  <c:v>9.7301479999999996E-2</c:v>
                </c:pt>
                <c:pt idx="142">
                  <c:v>9.6549850000000007E-2</c:v>
                </c:pt>
                <c:pt idx="143">
                  <c:v>9.5800010000000005E-2</c:v>
                </c:pt>
                <c:pt idx="144">
                  <c:v>9.505226E-2</c:v>
                </c:pt>
                <c:pt idx="145">
                  <c:v>9.4307909999999995E-2</c:v>
                </c:pt>
                <c:pt idx="146">
                  <c:v>9.3566549999999998E-2</c:v>
                </c:pt>
                <c:pt idx="147">
                  <c:v>9.2827370000000006E-2</c:v>
                </c:pt>
                <c:pt idx="148">
                  <c:v>9.2090699999999998E-2</c:v>
                </c:pt>
                <c:pt idx="149">
                  <c:v>9.1356779999999999E-2</c:v>
                </c:pt>
                <c:pt idx="150">
                  <c:v>9.062576E-2</c:v>
                </c:pt>
                <c:pt idx="151">
                  <c:v>8.9897569999999996E-2</c:v>
                </c:pt>
                <c:pt idx="152">
                  <c:v>8.9171890000000004E-2</c:v>
                </c:pt>
                <c:pt idx="153">
                  <c:v>8.8449040000000007E-2</c:v>
                </c:pt>
                <c:pt idx="154">
                  <c:v>8.7729420000000002E-2</c:v>
                </c:pt>
                <c:pt idx="155">
                  <c:v>8.7012309999999995E-2</c:v>
                </c:pt>
                <c:pt idx="156">
                  <c:v>8.6297299999999993E-2</c:v>
                </c:pt>
                <c:pt idx="157">
                  <c:v>8.5584060000000003E-2</c:v>
                </c:pt>
                <c:pt idx="158">
                  <c:v>8.4873089999999998E-2</c:v>
                </c:pt>
                <c:pt idx="159">
                  <c:v>8.4164779999999995E-2</c:v>
                </c:pt>
                <c:pt idx="160">
                  <c:v>8.3458249999999998E-2</c:v>
                </c:pt>
                <c:pt idx="161">
                  <c:v>8.2752049999999994E-2</c:v>
                </c:pt>
                <c:pt idx="162">
                  <c:v>8.2046649999999999E-2</c:v>
                </c:pt>
                <c:pt idx="163">
                  <c:v>8.134247E-2</c:v>
                </c:pt>
                <c:pt idx="164">
                  <c:v>8.0639180000000005E-2</c:v>
                </c:pt>
                <c:pt idx="165">
                  <c:v>7.993604E-2</c:v>
                </c:pt>
                <c:pt idx="166">
                  <c:v>7.9232990000000003E-2</c:v>
                </c:pt>
                <c:pt idx="167">
                  <c:v>7.8529450000000001E-2</c:v>
                </c:pt>
                <c:pt idx="168">
                  <c:v>7.7824950000000004E-2</c:v>
                </c:pt>
                <c:pt idx="169">
                  <c:v>7.7119389999999996E-2</c:v>
                </c:pt>
                <c:pt idx="170">
                  <c:v>7.6412300000000002E-2</c:v>
                </c:pt>
                <c:pt idx="171">
                  <c:v>7.5704149999999998E-2</c:v>
                </c:pt>
                <c:pt idx="172">
                  <c:v>7.4995690000000004E-2</c:v>
                </c:pt>
                <c:pt idx="173">
                  <c:v>7.4286969999999994E-2</c:v>
                </c:pt>
                <c:pt idx="174">
                  <c:v>7.3577539999999997E-2</c:v>
                </c:pt>
                <c:pt idx="175">
                  <c:v>7.2866810000000004E-2</c:v>
                </c:pt>
                <c:pt idx="176">
                  <c:v>7.2154309999999999E-2</c:v>
                </c:pt>
                <c:pt idx="177">
                  <c:v>7.1441069999999995E-2</c:v>
                </c:pt>
                <c:pt idx="178">
                  <c:v>7.0727100000000001E-2</c:v>
                </c:pt>
                <c:pt idx="179">
                  <c:v>7.0011279999999995E-2</c:v>
                </c:pt>
                <c:pt idx="180">
                  <c:v>6.929457E-2</c:v>
                </c:pt>
                <c:pt idx="181">
                  <c:v>6.8575200000000003E-2</c:v>
                </c:pt>
                <c:pt idx="182">
                  <c:v>6.7852590000000004E-2</c:v>
                </c:pt>
                <c:pt idx="183">
                  <c:v>6.7126980000000003E-2</c:v>
                </c:pt>
                <c:pt idx="184">
                  <c:v>6.6398319999999997E-2</c:v>
                </c:pt>
                <c:pt idx="185">
                  <c:v>6.5667290000000003E-2</c:v>
                </c:pt>
                <c:pt idx="186">
                  <c:v>6.4933859999999996E-2</c:v>
                </c:pt>
                <c:pt idx="187">
                  <c:v>6.4197260000000006E-2</c:v>
                </c:pt>
                <c:pt idx="188">
                  <c:v>6.3457029999999998E-2</c:v>
                </c:pt>
                <c:pt idx="189">
                  <c:v>6.27109E-2</c:v>
                </c:pt>
                <c:pt idx="190">
                  <c:v>6.1959359999999998E-2</c:v>
                </c:pt>
                <c:pt idx="191">
                  <c:v>6.1203050000000002E-2</c:v>
                </c:pt>
                <c:pt idx="192">
                  <c:v>6.0444560000000001E-2</c:v>
                </c:pt>
                <c:pt idx="193">
                  <c:v>5.968453E-2</c:v>
                </c:pt>
                <c:pt idx="194">
                  <c:v>5.8921500000000002E-2</c:v>
                </c:pt>
                <c:pt idx="195">
                  <c:v>5.8156390000000002E-2</c:v>
                </c:pt>
                <c:pt idx="196">
                  <c:v>5.7388189999999999E-2</c:v>
                </c:pt>
                <c:pt idx="197">
                  <c:v>5.6622020000000002E-2</c:v>
                </c:pt>
                <c:pt idx="198">
                  <c:v>5.5858919999999999E-2</c:v>
                </c:pt>
                <c:pt idx="199">
                  <c:v>5.5098969999999997E-2</c:v>
                </c:pt>
                <c:pt idx="200">
                  <c:v>5.4342580000000001E-2</c:v>
                </c:pt>
                <c:pt idx="201">
                  <c:v>5.3589409999999997E-2</c:v>
                </c:pt>
                <c:pt idx="202">
                  <c:v>5.283989E-2</c:v>
                </c:pt>
                <c:pt idx="203">
                  <c:v>5.2094410000000001E-2</c:v>
                </c:pt>
                <c:pt idx="204">
                  <c:v>5.13541E-2</c:v>
                </c:pt>
                <c:pt idx="205">
                  <c:v>5.0621869999999999E-2</c:v>
                </c:pt>
                <c:pt idx="206">
                  <c:v>4.9898049999999999E-2</c:v>
                </c:pt>
                <c:pt idx="207">
                  <c:v>4.9181580000000003E-2</c:v>
                </c:pt>
                <c:pt idx="208">
                  <c:v>4.8470039999999999E-2</c:v>
                </c:pt>
                <c:pt idx="209">
                  <c:v>4.7761820000000003E-2</c:v>
                </c:pt>
                <c:pt idx="210">
                  <c:v>4.705869E-2</c:v>
                </c:pt>
                <c:pt idx="211">
                  <c:v>4.6359919999999999E-2</c:v>
                </c:pt>
                <c:pt idx="212">
                  <c:v>4.5666320000000003E-2</c:v>
                </c:pt>
                <c:pt idx="213">
                  <c:v>4.4974989999999999E-2</c:v>
                </c:pt>
                <c:pt idx="214">
                  <c:v>4.428551E-2</c:v>
                </c:pt>
                <c:pt idx="215">
                  <c:v>4.3597900000000002E-2</c:v>
                </c:pt>
                <c:pt idx="216">
                  <c:v>4.2911820000000003E-2</c:v>
                </c:pt>
                <c:pt idx="217">
                  <c:v>4.2227599999999997E-2</c:v>
                </c:pt>
                <c:pt idx="218">
                  <c:v>4.1545070000000003E-2</c:v>
                </c:pt>
                <c:pt idx="219">
                  <c:v>4.0864329999999997E-2</c:v>
                </c:pt>
                <c:pt idx="220">
                  <c:v>4.0185039999999998E-2</c:v>
                </c:pt>
                <c:pt idx="221">
                  <c:v>3.9506149999999997E-2</c:v>
                </c:pt>
                <c:pt idx="222">
                  <c:v>3.8827269999999997E-2</c:v>
                </c:pt>
                <c:pt idx="223">
                  <c:v>3.8148939999999999E-2</c:v>
                </c:pt>
                <c:pt idx="224">
                  <c:v>3.7472560000000002E-2</c:v>
                </c:pt>
                <c:pt idx="225">
                  <c:v>3.6799249999999999E-2</c:v>
                </c:pt>
                <c:pt idx="226">
                  <c:v>3.6128199999999999E-2</c:v>
                </c:pt>
                <c:pt idx="227">
                  <c:v>3.5460470000000001E-2</c:v>
                </c:pt>
                <c:pt idx="228">
                  <c:v>3.479645E-2</c:v>
                </c:pt>
                <c:pt idx="229">
                  <c:v>3.4136720000000002E-2</c:v>
                </c:pt>
                <c:pt idx="230">
                  <c:v>3.3481919999999998E-2</c:v>
                </c:pt>
                <c:pt idx="231">
                  <c:v>3.2832689999999998E-2</c:v>
                </c:pt>
                <c:pt idx="232">
                  <c:v>3.2189290000000002E-2</c:v>
                </c:pt>
                <c:pt idx="233">
                  <c:v>3.155202E-2</c:v>
                </c:pt>
                <c:pt idx="234">
                  <c:v>3.0921219999999999E-2</c:v>
                </c:pt>
                <c:pt idx="235">
                  <c:v>3.0297210000000002E-2</c:v>
                </c:pt>
                <c:pt idx="236">
                  <c:v>2.9680640000000001E-2</c:v>
                </c:pt>
                <c:pt idx="237">
                  <c:v>2.9071900000000001E-2</c:v>
                </c:pt>
                <c:pt idx="238">
                  <c:v>2.8471090000000001E-2</c:v>
                </c:pt>
                <c:pt idx="239">
                  <c:v>2.78786E-2</c:v>
                </c:pt>
                <c:pt idx="240">
                  <c:v>2.7295079999999999E-2</c:v>
                </c:pt>
                <c:pt idx="241">
                  <c:v>2.6720529999999999E-2</c:v>
                </c:pt>
                <c:pt idx="242">
                  <c:v>2.61552E-2</c:v>
                </c:pt>
                <c:pt idx="243">
                  <c:v>2.5599719999999999E-2</c:v>
                </c:pt>
                <c:pt idx="244">
                  <c:v>2.505394E-2</c:v>
                </c:pt>
                <c:pt idx="245">
                  <c:v>2.4517710000000002E-2</c:v>
                </c:pt>
                <c:pt idx="246">
                  <c:v>2.3990839999999999E-2</c:v>
                </c:pt>
                <c:pt idx="247">
                  <c:v>2.3473029999999999E-2</c:v>
                </c:pt>
                <c:pt idx="248">
                  <c:v>2.2964990000000001E-2</c:v>
                </c:pt>
                <c:pt idx="249">
                  <c:v>2.2466259999999998E-2</c:v>
                </c:pt>
                <c:pt idx="250">
                  <c:v>2.197721E-2</c:v>
                </c:pt>
                <c:pt idx="251">
                  <c:v>2.149771E-2</c:v>
                </c:pt>
                <c:pt idx="252">
                  <c:v>2.1027179999999999E-2</c:v>
                </c:pt>
                <c:pt idx="253">
                  <c:v>2.0565699999999999E-2</c:v>
                </c:pt>
                <c:pt idx="254">
                  <c:v>2.0113510000000001E-2</c:v>
                </c:pt>
                <c:pt idx="255">
                  <c:v>1.9670529999999999E-2</c:v>
                </c:pt>
                <c:pt idx="256">
                  <c:v>1.9236610000000001E-2</c:v>
                </c:pt>
                <c:pt idx="257">
                  <c:v>1.8811580000000001E-2</c:v>
                </c:pt>
                <c:pt idx="258">
                  <c:v>1.8395120000000001E-2</c:v>
                </c:pt>
                <c:pt idx="259">
                  <c:v>1.7986410000000001E-2</c:v>
                </c:pt>
                <c:pt idx="260">
                  <c:v>1.758587E-2</c:v>
                </c:pt>
                <c:pt idx="261">
                  <c:v>1.7193239999999999E-2</c:v>
                </c:pt>
                <c:pt idx="262">
                  <c:v>1.6808300000000002E-2</c:v>
                </c:pt>
                <c:pt idx="263">
                  <c:v>1.643087E-2</c:v>
                </c:pt>
                <c:pt idx="264">
                  <c:v>1.606136E-2</c:v>
                </c:pt>
                <c:pt idx="265">
                  <c:v>1.5699129999999999E-2</c:v>
                </c:pt>
                <c:pt idx="266">
                  <c:v>1.534401E-2</c:v>
                </c:pt>
                <c:pt idx="267">
                  <c:v>1.499583E-2</c:v>
                </c:pt>
                <c:pt idx="268">
                  <c:v>1.465494E-2</c:v>
                </c:pt>
                <c:pt idx="269">
                  <c:v>1.4320909999999999E-2</c:v>
                </c:pt>
                <c:pt idx="270">
                  <c:v>1.3993510000000001E-2</c:v>
                </c:pt>
                <c:pt idx="271">
                  <c:v>1.367289E-2</c:v>
                </c:pt>
                <c:pt idx="272">
                  <c:v>1.335834E-2</c:v>
                </c:pt>
                <c:pt idx="273">
                  <c:v>1.304977E-2</c:v>
                </c:pt>
                <c:pt idx="274">
                  <c:v>1.2747669999999999E-2</c:v>
                </c:pt>
                <c:pt idx="275">
                  <c:v>1.2452029999999999E-2</c:v>
                </c:pt>
                <c:pt idx="276">
                  <c:v>1.2162289999999999E-2</c:v>
                </c:pt>
                <c:pt idx="277" formatCode="General">
                  <c:v>1.187845E-2</c:v>
                </c:pt>
                <c:pt idx="278" formatCode="General">
                  <c:v>1.1601159999999999E-2</c:v>
                </c:pt>
                <c:pt idx="279" formatCode="General">
                  <c:v>1.132968E-2</c:v>
                </c:pt>
                <c:pt idx="280" formatCode="General">
                  <c:v>1.1063460000000001E-2</c:v>
                </c:pt>
                <c:pt idx="281" formatCode="General">
                  <c:v>1.08033E-2</c:v>
                </c:pt>
                <c:pt idx="282" formatCode="General">
                  <c:v>1.054864E-2</c:v>
                </c:pt>
                <c:pt idx="283" formatCode="General">
                  <c:v>1.029939E-2</c:v>
                </c:pt>
                <c:pt idx="284" formatCode="General">
                  <c:v>1.005548E-2</c:v>
                </c:pt>
                <c:pt idx="285" formatCode="General">
                  <c:v>9.8166539999999993E-3</c:v>
                </c:pt>
                <c:pt idx="286" formatCode="General">
                  <c:v>9.5826809999999991E-3</c:v>
                </c:pt>
                <c:pt idx="287" formatCode="General">
                  <c:v>9.3536379999999992E-3</c:v>
                </c:pt>
                <c:pt idx="288" formatCode="General">
                  <c:v>9.1296039999999995E-3</c:v>
                </c:pt>
                <c:pt idx="289" formatCode="General">
                  <c:v>8.9109879999999999E-3</c:v>
                </c:pt>
                <c:pt idx="290" formatCode="General">
                  <c:v>8.6956020000000002E-3</c:v>
                </c:pt>
                <c:pt idx="291" formatCode="General">
                  <c:v>8.4849049999999992E-3</c:v>
                </c:pt>
                <c:pt idx="292" formatCode="General">
                  <c:v>8.2788949999999997E-3</c:v>
                </c:pt>
                <c:pt idx="293" formatCode="General">
                  <c:v>8.0760369999999995E-3</c:v>
                </c:pt>
                <c:pt idx="294" formatCode="General">
                  <c:v>7.8764119999999993E-3</c:v>
                </c:pt>
                <c:pt idx="295" formatCode="General">
                  <c:v>7.6809900000000004E-3</c:v>
                </c:pt>
                <c:pt idx="296" formatCode="General">
                  <c:v>7.489285E-3</c:v>
                </c:pt>
                <c:pt idx="297" formatCode="General">
                  <c:v>7.2999240000000002E-3</c:v>
                </c:pt>
                <c:pt idx="298" formatCode="General">
                  <c:v>7.1139580000000001E-3</c:v>
                </c:pt>
                <c:pt idx="299" formatCode="General">
                  <c:v>6.9316279999999996E-3</c:v>
                </c:pt>
                <c:pt idx="300" formatCode="General">
                  <c:v>6.751562E-3</c:v>
                </c:pt>
                <c:pt idx="301" formatCode="General">
                  <c:v>6.574323E-3</c:v>
                </c:pt>
                <c:pt idx="302" formatCode="General">
                  <c:v>6.399348E-3</c:v>
                </c:pt>
                <c:pt idx="303" formatCode="General">
                  <c:v>6.2274440000000004E-3</c:v>
                </c:pt>
                <c:pt idx="304" formatCode="General">
                  <c:v>6.0578849999999998E-3</c:v>
                </c:pt>
                <c:pt idx="305" formatCode="General">
                  <c:v>5.8902640000000001E-3</c:v>
                </c:pt>
                <c:pt idx="306" formatCode="General">
                  <c:v>5.7263619999999996E-3</c:v>
                </c:pt>
                <c:pt idx="307" formatCode="General">
                  <c:v>5.5646410000000004E-3</c:v>
                </c:pt>
                <c:pt idx="308" formatCode="General">
                  <c:v>5.4045370000000001E-3</c:v>
                </c:pt>
                <c:pt idx="309" formatCode="General">
                  <c:v>5.2475040000000001E-3</c:v>
                </c:pt>
                <c:pt idx="310" formatCode="General">
                  <c:v>5.0932989999999999E-3</c:v>
                </c:pt>
                <c:pt idx="311" formatCode="General">
                  <c:v>4.9418429999999996E-3</c:v>
                </c:pt>
                <c:pt idx="312" formatCode="General">
                  <c:v>4.7938620000000003E-3</c:v>
                </c:pt>
                <c:pt idx="313" formatCode="General">
                  <c:v>4.6496790000000003E-3</c:v>
                </c:pt>
                <c:pt idx="314" formatCode="General">
                  <c:v>4.5088910000000001E-3</c:v>
                </c:pt>
                <c:pt idx="315" formatCode="General">
                  <c:v>4.3706889999999997E-3</c:v>
                </c:pt>
                <c:pt idx="316" formatCode="General">
                  <c:v>4.2360430000000001E-3</c:v>
                </c:pt>
                <c:pt idx="317" formatCode="General">
                  <c:v>4.1051960000000002E-3</c:v>
                </c:pt>
                <c:pt idx="318" formatCode="General">
                  <c:v>3.9783090000000002E-3</c:v>
                </c:pt>
                <c:pt idx="319" formatCode="General">
                  <c:v>3.855139E-3</c:v>
                </c:pt>
                <c:pt idx="320" formatCode="General">
                  <c:v>3.735768E-3</c:v>
                </c:pt>
                <c:pt idx="321" formatCode="General">
                  <c:v>3.6202769999999999E-3</c:v>
                </c:pt>
                <c:pt idx="322" formatCode="General">
                  <c:v>3.5080179999999999E-3</c:v>
                </c:pt>
                <c:pt idx="323" formatCode="General">
                  <c:v>3.399881E-3</c:v>
                </c:pt>
                <c:pt idx="324" formatCode="General">
                  <c:v>3.2965120000000001E-3</c:v>
                </c:pt>
                <c:pt idx="325" formatCode="General">
                  <c:v>3.1974270000000001E-3</c:v>
                </c:pt>
                <c:pt idx="326" formatCode="General">
                  <c:v>3.1021410000000001E-3</c:v>
                </c:pt>
                <c:pt idx="327" formatCode="General">
                  <c:v>3.0095209999999998E-3</c:v>
                </c:pt>
                <c:pt idx="328" formatCode="General">
                  <c:v>2.919488E-3</c:v>
                </c:pt>
                <c:pt idx="329" formatCode="General">
                  <c:v>2.831475E-3</c:v>
                </c:pt>
                <c:pt idx="330" formatCode="General">
                  <c:v>2.7457250000000001E-3</c:v>
                </c:pt>
                <c:pt idx="331" formatCode="General">
                  <c:v>2.662481E-3</c:v>
                </c:pt>
                <c:pt idx="332" formatCode="General">
                  <c:v>2.5819839999999998E-3</c:v>
                </c:pt>
                <c:pt idx="333" formatCode="General">
                  <c:v>2.5035890000000001E-3</c:v>
                </c:pt>
                <c:pt idx="334" formatCode="General">
                  <c:v>2.4271330000000002E-3</c:v>
                </c:pt>
                <c:pt idx="335" formatCode="General">
                  <c:v>2.351971E-3</c:v>
                </c:pt>
                <c:pt idx="336" formatCode="General">
                  <c:v>2.2793140000000002E-3</c:v>
                </c:pt>
                <c:pt idx="337" formatCode="General">
                  <c:v>2.2088390000000002E-3</c:v>
                </c:pt>
                <c:pt idx="338" formatCode="General">
                  <c:v>2.1398189999999998E-3</c:v>
                </c:pt>
                <c:pt idx="339" formatCode="General">
                  <c:v>2.0717679999999999E-3</c:v>
                </c:pt>
                <c:pt idx="340" formatCode="General">
                  <c:v>2.0053340000000001E-3</c:v>
                </c:pt>
                <c:pt idx="341" formatCode="General">
                  <c:v>1.93987E-3</c:v>
                </c:pt>
                <c:pt idx="342" formatCode="General">
                  <c:v>1.875619E-3</c:v>
                </c:pt>
                <c:pt idx="343" formatCode="General">
                  <c:v>1.812822E-3</c:v>
                </c:pt>
                <c:pt idx="344" formatCode="General">
                  <c:v>1.7521259999999999E-3</c:v>
                </c:pt>
                <c:pt idx="345" formatCode="General">
                  <c:v>1.6934509999999999E-3</c:v>
                </c:pt>
                <c:pt idx="346" formatCode="General">
                  <c:v>1.636958E-3</c:v>
                </c:pt>
                <c:pt idx="347" formatCode="General">
                  <c:v>1.5820809999999999E-3</c:v>
                </c:pt>
                <c:pt idx="348" formatCode="General">
                  <c:v>1.52874E-3</c:v>
                </c:pt>
                <c:pt idx="349" formatCode="General">
                  <c:v>1.4771770000000001E-3</c:v>
                </c:pt>
                <c:pt idx="350" formatCode="General">
                  <c:v>1.4276340000000001E-3</c:v>
                </c:pt>
                <c:pt idx="351" formatCode="General">
                  <c:v>1.3791420000000001E-3</c:v>
                </c:pt>
                <c:pt idx="352" formatCode="General">
                  <c:v>1.3319429999999999E-3</c:v>
                </c:pt>
                <c:pt idx="353" formatCode="General">
                  <c:v>1.286927E-3</c:v>
                </c:pt>
                <c:pt idx="354" formatCode="General">
                  <c:v>1.243769E-3</c:v>
                </c:pt>
                <c:pt idx="355" formatCode="General">
                  <c:v>1.2022280000000001E-3</c:v>
                </c:pt>
                <c:pt idx="356" formatCode="General">
                  <c:v>1.1617369999999999E-3</c:v>
                </c:pt>
                <c:pt idx="357" formatCode="General">
                  <c:v>1.1232670000000001E-3</c:v>
                </c:pt>
                <c:pt idx="358" formatCode="General">
                  <c:v>1.086332E-3</c:v>
                </c:pt>
                <c:pt idx="359" formatCode="General">
                  <c:v>1.0510140000000001E-3</c:v>
                </c:pt>
                <c:pt idx="360" formatCode="General">
                  <c:v>1.0166649999999999E-3</c:v>
                </c:pt>
                <c:pt idx="361" formatCode="General">
                  <c:v>9.841756000000001E-4</c:v>
                </c:pt>
                <c:pt idx="362" formatCode="General">
                  <c:v>9.5305990000000001E-4</c:v>
                </c:pt>
                <c:pt idx="363" formatCode="General">
                  <c:v>9.2315660000000005E-4</c:v>
                </c:pt>
                <c:pt idx="364" formatCode="General">
                  <c:v>8.9430390000000003E-4</c:v>
                </c:pt>
                <c:pt idx="365" formatCode="General">
                  <c:v>8.6731009999999997E-4</c:v>
                </c:pt>
                <c:pt idx="366" formatCode="General">
                  <c:v>8.4104359999999997E-4</c:v>
                </c:pt>
                <c:pt idx="367" formatCode="General">
                  <c:v>8.1671689999999997E-4</c:v>
                </c:pt>
                <c:pt idx="368" formatCode="General">
                  <c:v>7.9295579999999997E-4</c:v>
                </c:pt>
                <c:pt idx="369" formatCode="General">
                  <c:v>7.6951799999999996E-4</c:v>
                </c:pt>
                <c:pt idx="370" formatCode="General">
                  <c:v>7.4705020000000004E-4</c:v>
                </c:pt>
                <c:pt idx="371" formatCode="General">
                  <c:v>7.2571370000000003E-4</c:v>
                </c:pt>
                <c:pt idx="372" formatCode="General">
                  <c:v>7.0534709999999997E-4</c:v>
                </c:pt>
                <c:pt idx="373" formatCode="General">
                  <c:v>6.8554620000000005E-4</c:v>
                </c:pt>
                <c:pt idx="374" formatCode="General">
                  <c:v>6.6647270000000001E-4</c:v>
                </c:pt>
                <c:pt idx="375" formatCode="General">
                  <c:v>6.4844990000000003E-4</c:v>
                </c:pt>
                <c:pt idx="376" formatCode="General">
                  <c:v>6.3099279999999998E-4</c:v>
                </c:pt>
                <c:pt idx="377" formatCode="General">
                  <c:v>6.137782E-4</c:v>
                </c:pt>
                <c:pt idx="378" formatCode="General">
                  <c:v>5.9704850000000004E-4</c:v>
                </c:pt>
                <c:pt idx="379" formatCode="General">
                  <c:v>5.8104619999999995E-4</c:v>
                </c:pt>
                <c:pt idx="380" formatCode="General">
                  <c:v>5.6569040000000001E-4</c:v>
                </c:pt>
                <c:pt idx="381" formatCode="General">
                  <c:v>5.5017300000000005E-4</c:v>
                </c:pt>
                <c:pt idx="382" formatCode="General">
                  <c:v>5.3514049999999998E-4</c:v>
                </c:pt>
                <c:pt idx="383" formatCode="General">
                  <c:v>5.2026959999999995E-4</c:v>
                </c:pt>
                <c:pt idx="384" formatCode="General">
                  <c:v>5.0677269999999997E-4</c:v>
                </c:pt>
                <c:pt idx="385" formatCode="General">
                  <c:v>4.932758E-4</c:v>
                </c:pt>
                <c:pt idx="386" formatCode="General">
                  <c:v>4.7977890000000002E-4</c:v>
                </c:pt>
                <c:pt idx="387" formatCode="General">
                  <c:v>4.6628199999999999E-4</c:v>
                </c:pt>
                <c:pt idx="388" formatCode="General">
                  <c:v>4.5278499999999998E-4</c:v>
                </c:pt>
                <c:pt idx="389" formatCode="General">
                  <c:v>4.3928810000000001E-4</c:v>
                </c:pt>
                <c:pt idx="390" formatCode="General">
                  <c:v>4.2579119999999998E-4</c:v>
                </c:pt>
                <c:pt idx="391" formatCode="General">
                  <c:v>4.122943E-4</c:v>
                </c:pt>
                <c:pt idx="392" formatCode="General">
                  <c:v>3.9879740000000002E-4</c:v>
                </c:pt>
                <c:pt idx="393" formatCode="General">
                  <c:v>3.8530049999999999E-4</c:v>
                </c:pt>
                <c:pt idx="394" formatCode="General">
                  <c:v>3.7180349999999999E-4</c:v>
                </c:pt>
                <c:pt idx="395" formatCode="General">
                  <c:v>3.5830660000000001E-4</c:v>
                </c:pt>
                <c:pt idx="396" formatCode="General">
                  <c:v>3.4480969999999998E-4</c:v>
                </c:pt>
              </c:numCache>
            </c:numRef>
          </c:xVal>
          <c:yVal>
            <c:numRef>
              <c:f>'NP5H20 CRNa'!$N$2:$N$700</c:f>
              <c:numCache>
                <c:formatCode>0.00E+00</c:formatCode>
                <c:ptCount val="699"/>
                <c:pt idx="0">
                  <c:v>0.16801747348318877</c:v>
                </c:pt>
                <c:pt idx="1">
                  <c:v>0.16761166826727975</c:v>
                </c:pt>
                <c:pt idx="2">
                  <c:v>0.16718883037675525</c:v>
                </c:pt>
                <c:pt idx="3">
                  <c:v>0.16674883674881805</c:v>
                </c:pt>
                <c:pt idx="4">
                  <c:v>0.16629181849452496</c:v>
                </c:pt>
                <c:pt idx="5">
                  <c:v>0.1658178080174362</c:v>
                </c:pt>
                <c:pt idx="6">
                  <c:v>0.16532688231545778</c:v>
                </c:pt>
                <c:pt idx="7">
                  <c:v>0.16481934111364138</c:v>
                </c:pt>
                <c:pt idx="8">
                  <c:v>0.16429530092937017</c:v>
                </c:pt>
                <c:pt idx="9">
                  <c:v>0.16375516344922283</c:v>
                </c:pt>
                <c:pt idx="10">
                  <c:v>0.16310493789801939</c:v>
                </c:pt>
                <c:pt idx="11">
                  <c:v>0.16253094895150744</c:v>
                </c:pt>
                <c:pt idx="12">
                  <c:v>0.16194195182380325</c:v>
                </c:pt>
                <c:pt idx="13">
                  <c:v>0.1613383070423314</c:v>
                </c:pt>
                <c:pt idx="14">
                  <c:v>0.16072061178612509</c:v>
                </c:pt>
                <c:pt idx="15">
                  <c:v>0.1596787087637743</c:v>
                </c:pt>
                <c:pt idx="16">
                  <c:v>0.15896722515480177</c:v>
                </c:pt>
                <c:pt idx="17">
                  <c:v>0.15823728578441826</c:v>
                </c:pt>
                <c:pt idx="18">
                  <c:v>0.15748958462171492</c:v>
                </c:pt>
                <c:pt idx="19">
                  <c:v>0.15672542262287173</c:v>
                </c:pt>
                <c:pt idx="20">
                  <c:v>0.15594567706127402</c:v>
                </c:pt>
                <c:pt idx="21">
                  <c:v>0.15515075225823619</c:v>
                </c:pt>
                <c:pt idx="22">
                  <c:v>0.15433985895063385</c:v>
                </c:pt>
                <c:pt idx="23">
                  <c:v>0.15351299349814637</c:v>
                </c:pt>
                <c:pt idx="24">
                  <c:v>0.1526708233433601</c:v>
                </c:pt>
                <c:pt idx="25">
                  <c:v>0.15181393581677313</c:v>
                </c:pt>
                <c:pt idx="26">
                  <c:v>0.15094718176670893</c:v>
                </c:pt>
                <c:pt idx="27">
                  <c:v>0.15006705345834434</c:v>
                </c:pt>
                <c:pt idx="28">
                  <c:v>0.14917430188355399</c:v>
                </c:pt>
                <c:pt idx="29">
                  <c:v>0.14826976564909247</c:v>
                </c:pt>
                <c:pt idx="30">
                  <c:v>0.14735427923902822</c:v>
                </c:pt>
                <c:pt idx="31">
                  <c:v>0.14644534303058809</c:v>
                </c:pt>
                <c:pt idx="32">
                  <c:v>0.14553002099601509</c:v>
                </c:pt>
                <c:pt idx="33">
                  <c:v>0.14460951647350928</c:v>
                </c:pt>
                <c:pt idx="34">
                  <c:v>0.14368483241124996</c:v>
                </c:pt>
                <c:pt idx="35">
                  <c:v>0.14275524838684472</c:v>
                </c:pt>
                <c:pt idx="36">
                  <c:v>0.14182113614966471</c:v>
                </c:pt>
                <c:pt idx="37">
                  <c:v>0.14088274652000649</c:v>
                </c:pt>
                <c:pt idx="38">
                  <c:v>0.13994145606483643</c:v>
                </c:pt>
                <c:pt idx="39">
                  <c:v>0.13899795944459775</c:v>
                </c:pt>
                <c:pt idx="40">
                  <c:v>0.13805370568490682</c:v>
                </c:pt>
                <c:pt idx="41">
                  <c:v>0.13710877865380922</c:v>
                </c:pt>
                <c:pt idx="42">
                  <c:v>0.13616440308349709</c:v>
                </c:pt>
                <c:pt idx="43">
                  <c:v>0.13522101345711945</c:v>
                </c:pt>
                <c:pt idx="44">
                  <c:v>0.13427931834677378</c:v>
                </c:pt>
                <c:pt idx="45">
                  <c:v>0.13334001128264888</c:v>
                </c:pt>
                <c:pt idx="46">
                  <c:v>0.13240308565542516</c:v>
                </c:pt>
                <c:pt idx="47">
                  <c:v>0.13146812405461747</c:v>
                </c:pt>
                <c:pt idx="48">
                  <c:v>0.13053567304096125</c:v>
                </c:pt>
                <c:pt idx="49">
                  <c:v>0.12960429934669049</c:v>
                </c:pt>
                <c:pt idx="50">
                  <c:v>0.12867383018306702</c:v>
                </c:pt>
                <c:pt idx="51">
                  <c:v>0.12774565967789611</c:v>
                </c:pt>
                <c:pt idx="52">
                  <c:v>0.12682078298945831</c:v>
                </c:pt>
                <c:pt idx="53">
                  <c:v>0.12590098047324907</c:v>
                </c:pt>
                <c:pt idx="54">
                  <c:v>0.1249867430104239</c:v>
                </c:pt>
                <c:pt idx="55">
                  <c:v>0.12407954431245793</c:v>
                </c:pt>
                <c:pt idx="56">
                  <c:v>0.12317906981153583</c:v>
                </c:pt>
                <c:pt idx="57">
                  <c:v>0.1222864836900189</c:v>
                </c:pt>
                <c:pt idx="58">
                  <c:v>0.12140175480197418</c:v>
                </c:pt>
                <c:pt idx="59">
                  <c:v>0.12052514299863448</c:v>
                </c:pt>
                <c:pt idx="60">
                  <c:v>0.11965600836745105</c:v>
                </c:pt>
                <c:pt idx="61">
                  <c:v>0.11879489709050359</c:v>
                </c:pt>
                <c:pt idx="62">
                  <c:v>0.11794225205277802</c:v>
                </c:pt>
                <c:pt idx="63">
                  <c:v>0.11709791552686014</c:v>
                </c:pt>
                <c:pt idx="64">
                  <c:v>0.11626232262186102</c:v>
                </c:pt>
                <c:pt idx="65">
                  <c:v>0.11543600496414529</c:v>
                </c:pt>
                <c:pt idx="66">
                  <c:v>0.11461979023768024</c:v>
                </c:pt>
                <c:pt idx="67">
                  <c:v>0.11381281071232711</c:v>
                </c:pt>
                <c:pt idx="68">
                  <c:v>0.11301568939426407</c:v>
                </c:pt>
                <c:pt idx="69">
                  <c:v>0.11222436391703416</c:v>
                </c:pt>
                <c:pt idx="70">
                  <c:v>0.11143895251928587</c:v>
                </c:pt>
                <c:pt idx="71">
                  <c:v>0.11065707978265477</c:v>
                </c:pt>
                <c:pt idx="72">
                  <c:v>0.10987816193745364</c:v>
                </c:pt>
                <c:pt idx="73">
                  <c:v>0.10910051687297388</c:v>
                </c:pt>
                <c:pt idx="74">
                  <c:v>0.10832365739653176</c:v>
                </c:pt>
                <c:pt idx="75">
                  <c:v>0.10754729483138659</c:v>
                </c:pt>
                <c:pt idx="76">
                  <c:v>0.10677193778201634</c:v>
                </c:pt>
                <c:pt idx="77">
                  <c:v>0.10599689731072798</c:v>
                </c:pt>
                <c:pt idx="78">
                  <c:v>0.10522128413806524</c:v>
                </c:pt>
                <c:pt idx="79">
                  <c:v>0.10444490672405408</c:v>
                </c:pt>
                <c:pt idx="80">
                  <c:v>0.10366727374529544</c:v>
                </c:pt>
                <c:pt idx="81">
                  <c:v>0.10288789344326893</c:v>
                </c:pt>
                <c:pt idx="82">
                  <c:v>0.10210597429829221</c:v>
                </c:pt>
                <c:pt idx="83">
                  <c:v>0.10132082425667692</c:v>
                </c:pt>
                <c:pt idx="84">
                  <c:v>0.10053225007551692</c:v>
                </c:pt>
                <c:pt idx="85">
                  <c:v>9.9741256149258384E-2</c:v>
                </c:pt>
                <c:pt idx="86">
                  <c:v>9.8948747090450387E-2</c:v>
                </c:pt>
                <c:pt idx="87">
                  <c:v>9.8155427854262747E-2</c:v>
                </c:pt>
                <c:pt idx="88">
                  <c:v>9.7362302762571046E-2</c:v>
                </c:pt>
                <c:pt idx="89">
                  <c:v>9.6570076585229217E-2</c:v>
                </c:pt>
                <c:pt idx="90">
                  <c:v>9.5778755257805145E-2</c:v>
                </c:pt>
                <c:pt idx="91">
                  <c:v>9.4988045167199428E-2</c:v>
                </c:pt>
                <c:pt idx="92">
                  <c:v>9.4197453025202035E-2</c:v>
                </c:pt>
                <c:pt idx="93">
                  <c:v>9.3407084387440026E-2</c:v>
                </c:pt>
                <c:pt idx="94">
                  <c:v>9.2617344187748862E-2</c:v>
                </c:pt>
                <c:pt idx="95">
                  <c:v>9.1828138313921864E-2</c:v>
                </c:pt>
                <c:pt idx="96">
                  <c:v>9.1039272901531992E-2</c:v>
                </c:pt>
                <c:pt idx="97">
                  <c:v>9.0251252667373452E-2</c:v>
                </c:pt>
                <c:pt idx="98">
                  <c:v>8.946408337499033E-2</c:v>
                </c:pt>
                <c:pt idx="99">
                  <c:v>8.8678169936468321E-2</c:v>
                </c:pt>
                <c:pt idx="100">
                  <c:v>8.7893717697738377E-2</c:v>
                </c:pt>
                <c:pt idx="101">
                  <c:v>8.7110533018626632E-2</c:v>
                </c:pt>
                <c:pt idx="102">
                  <c:v>8.6328721667540173E-2</c:v>
                </c:pt>
                <c:pt idx="103">
                  <c:v>8.5547890850983299E-2</c:v>
                </c:pt>
                <c:pt idx="104">
                  <c:v>8.4766750647536526E-2</c:v>
                </c:pt>
                <c:pt idx="105">
                  <c:v>8.3985607274326732E-2</c:v>
                </c:pt>
                <c:pt idx="106">
                  <c:v>8.3204667371604868E-2</c:v>
                </c:pt>
                <c:pt idx="107">
                  <c:v>8.2423340332373002E-2</c:v>
                </c:pt>
                <c:pt idx="108">
                  <c:v>8.1642232162031425E-2</c:v>
                </c:pt>
                <c:pt idx="109">
                  <c:v>8.0861052023925906E-2</c:v>
                </c:pt>
                <c:pt idx="110">
                  <c:v>8.0080207032442924E-2</c:v>
                </c:pt>
                <c:pt idx="111">
                  <c:v>7.9299407140496048E-2</c:v>
                </c:pt>
                <c:pt idx="112">
                  <c:v>7.8519060051646564E-2</c:v>
                </c:pt>
                <c:pt idx="113">
                  <c:v>7.7738876610505311E-2</c:v>
                </c:pt>
                <c:pt idx="114">
                  <c:v>7.6959364724322132E-2</c:v>
                </c:pt>
                <c:pt idx="115">
                  <c:v>7.6179838089144428E-2</c:v>
                </c:pt>
                <c:pt idx="116">
                  <c:v>7.5400407551694512E-2</c:v>
                </c:pt>
                <c:pt idx="117">
                  <c:v>7.4621084964822754E-2</c:v>
                </c:pt>
                <c:pt idx="118">
                  <c:v>7.3842379973270117E-2</c:v>
                </c:pt>
                <c:pt idx="119">
                  <c:v>7.3064106410632351E-2</c:v>
                </c:pt>
                <c:pt idx="120">
                  <c:v>7.2286476494975868E-2</c:v>
                </c:pt>
                <c:pt idx="121">
                  <c:v>7.1509702858925495E-2</c:v>
                </c:pt>
                <c:pt idx="122">
                  <c:v>7.0733899246236756E-2</c:v>
                </c:pt>
                <c:pt idx="123">
                  <c:v>6.995947776295125E-2</c:v>
                </c:pt>
                <c:pt idx="124">
                  <c:v>6.9186255262891072E-2</c:v>
                </c:pt>
                <c:pt idx="125">
                  <c:v>6.8413851303681023E-2</c:v>
                </c:pt>
                <c:pt idx="126">
                  <c:v>6.7642680057362348E-2</c:v>
                </c:pt>
                <c:pt idx="127">
                  <c:v>6.6873056740040793E-2</c:v>
                </c:pt>
                <c:pt idx="128">
                  <c:v>6.6104900682257439E-2</c:v>
                </c:pt>
                <c:pt idx="129">
                  <c:v>6.5338132294819815E-2</c:v>
                </c:pt>
                <c:pt idx="130">
                  <c:v>6.4572574204929789E-2</c:v>
                </c:pt>
                <c:pt idx="131">
                  <c:v>6.3809138109181915E-2</c:v>
                </c:pt>
                <c:pt idx="132">
                  <c:v>6.3048141683974657E-2</c:v>
                </c:pt>
                <c:pt idx="133">
                  <c:v>6.2289014043776889E-2</c:v>
                </c:pt>
                <c:pt idx="134">
                  <c:v>6.1531976297034996E-2</c:v>
                </c:pt>
                <c:pt idx="135">
                  <c:v>6.0776855630255235E-2</c:v>
                </c:pt>
                <c:pt idx="136">
                  <c:v>6.0024269176773587E-2</c:v>
                </c:pt>
                <c:pt idx="137">
                  <c:v>5.9273848806306352E-2</c:v>
                </c:pt>
                <c:pt idx="138">
                  <c:v>5.8525819013856673E-2</c:v>
                </c:pt>
                <c:pt idx="139">
                  <c:v>5.7779854422756315E-2</c:v>
                </c:pt>
                <c:pt idx="140">
                  <c:v>5.7036800649255565E-2</c:v>
                </c:pt>
                <c:pt idx="141">
                  <c:v>5.6296834407801706E-2</c:v>
                </c:pt>
                <c:pt idx="142">
                  <c:v>5.5559907574650687E-2</c:v>
                </c:pt>
                <c:pt idx="143">
                  <c:v>5.4825513439391543E-2</c:v>
                </c:pt>
                <c:pt idx="144">
                  <c:v>5.4093980025521744E-2</c:v>
                </c:pt>
                <c:pt idx="145">
                  <c:v>5.3366621706625032E-2</c:v>
                </c:pt>
                <c:pt idx="146">
                  <c:v>5.2643070170802962E-2</c:v>
                </c:pt>
                <c:pt idx="147">
                  <c:v>5.1922570495569378E-2</c:v>
                </c:pt>
                <c:pt idx="148">
                  <c:v>5.1205482101645765E-2</c:v>
                </c:pt>
                <c:pt idx="149">
                  <c:v>5.0492076528879215E-2</c:v>
                </c:pt>
                <c:pt idx="150">
                  <c:v>4.9782537912736485E-2</c:v>
                </c:pt>
                <c:pt idx="151">
                  <c:v>4.907683764999958E-2</c:v>
                </c:pt>
                <c:pt idx="152">
                  <c:v>4.837470706788128E-2</c:v>
                </c:pt>
                <c:pt idx="153">
                  <c:v>4.7676498483854038E-2</c:v>
                </c:pt>
                <c:pt idx="154">
                  <c:v>4.6982640398126288E-2</c:v>
                </c:pt>
                <c:pt idx="155">
                  <c:v>4.629248273673587E-2</c:v>
                </c:pt>
                <c:pt idx="156">
                  <c:v>4.5605679413773255E-2</c:v>
                </c:pt>
                <c:pt idx="157">
                  <c:v>4.4921965589079217E-2</c:v>
                </c:pt>
                <c:pt idx="158">
                  <c:v>4.4241873842133524E-2</c:v>
                </c:pt>
                <c:pt idx="159">
                  <c:v>4.3565829334864692E-2</c:v>
                </c:pt>
                <c:pt idx="160">
                  <c:v>4.2893047341115445E-2</c:v>
                </c:pt>
                <c:pt idx="161">
                  <c:v>4.2222211961180506E-2</c:v>
                </c:pt>
                <c:pt idx="162">
                  <c:v>4.1553840245272845E-2</c:v>
                </c:pt>
                <c:pt idx="163">
                  <c:v>4.0888399980611327E-2</c:v>
                </c:pt>
                <c:pt idx="164">
                  <c:v>4.022565119767376E-2</c:v>
                </c:pt>
                <c:pt idx="165">
                  <c:v>3.9564975225761113E-2</c:v>
                </c:pt>
                <c:pt idx="166">
                  <c:v>3.8906400557612179E-2</c:v>
                </c:pt>
                <c:pt idx="167">
                  <c:v>3.8249474779885904E-2</c:v>
                </c:pt>
                <c:pt idx="168">
                  <c:v>3.7593858294868637E-2</c:v>
                </c:pt>
                <c:pt idx="169">
                  <c:v>3.6939564030643017E-2</c:v>
                </c:pt>
                <c:pt idx="170">
                  <c:v>3.6286269356173538E-2</c:v>
                </c:pt>
                <c:pt idx="171">
                  <c:v>3.5634526336003232E-2</c:v>
                </c:pt>
                <c:pt idx="172">
                  <c:v>3.4985140965183209E-2</c:v>
                </c:pt>
                <c:pt idx="173">
                  <c:v>3.4338274435695586E-2</c:v>
                </c:pt>
                <c:pt idx="174">
                  <c:v>3.369363776248295E-2</c:v>
                </c:pt>
                <c:pt idx="175">
                  <c:v>3.3050827334226401E-2</c:v>
                </c:pt>
                <c:pt idx="176">
                  <c:v>3.240956232415014E-2</c:v>
                </c:pt>
                <c:pt idx="177">
                  <c:v>3.1770915439025001E-2</c:v>
                </c:pt>
                <c:pt idx="178">
                  <c:v>3.1135039016144398E-2</c:v>
                </c:pt>
                <c:pt idx="179">
                  <c:v>3.0501091862304104E-2</c:v>
                </c:pt>
                <c:pt idx="180">
                  <c:v>2.9870086780242024E-2</c:v>
                </c:pt>
                <c:pt idx="181">
                  <c:v>2.9240640101374678E-2</c:v>
                </c:pt>
                <c:pt idx="182">
                  <c:v>2.8612444648202975E-2</c:v>
                </c:pt>
                <c:pt idx="183">
                  <c:v>2.7985919782808788E-2</c:v>
                </c:pt>
                <c:pt idx="184">
                  <c:v>2.7361239064786234E-2</c:v>
                </c:pt>
                <c:pt idx="185">
                  <c:v>2.6739203688174586E-2</c:v>
                </c:pt>
                <c:pt idx="186">
                  <c:v>2.6120007002421428E-2</c:v>
                </c:pt>
                <c:pt idx="187">
                  <c:v>2.5503232652014523E-2</c:v>
                </c:pt>
                <c:pt idx="188">
                  <c:v>2.4888749408567976E-2</c:v>
                </c:pt>
                <c:pt idx="189">
                  <c:v>2.4274965542786096E-2</c:v>
                </c:pt>
                <c:pt idx="190">
                  <c:v>2.3662607514270132E-2</c:v>
                </c:pt>
                <c:pt idx="191">
                  <c:v>2.3052518036354608E-2</c:v>
                </c:pt>
                <c:pt idx="192">
                  <c:v>2.244707683927832E-2</c:v>
                </c:pt>
                <c:pt idx="193">
                  <c:v>2.1847050005668188E-2</c:v>
                </c:pt>
                <c:pt idx="194">
                  <c:v>2.1251554964846278E-2</c:v>
                </c:pt>
                <c:pt idx="195">
                  <c:v>2.0661590805856271E-2</c:v>
                </c:pt>
                <c:pt idx="196">
                  <c:v>2.0076664872216685E-2</c:v>
                </c:pt>
                <c:pt idx="197">
                  <c:v>1.9500902770308151E-2</c:v>
                </c:pt>
                <c:pt idx="198">
                  <c:v>1.8935217821182432E-2</c:v>
                </c:pt>
                <c:pt idx="199">
                  <c:v>1.8379776774366738E-2</c:v>
                </c:pt>
                <c:pt idx="200">
                  <c:v>1.7834970631778229E-2</c:v>
                </c:pt>
                <c:pt idx="201">
                  <c:v>1.7300635629132963E-2</c:v>
                </c:pt>
                <c:pt idx="202">
                  <c:v>1.6777146754953679E-2</c:v>
                </c:pt>
                <c:pt idx="203">
                  <c:v>1.6264822398830734E-2</c:v>
                </c:pt>
                <c:pt idx="204">
                  <c:v>1.5764448262498506E-2</c:v>
                </c:pt>
                <c:pt idx="205">
                  <c:v>1.5277918873916198E-2</c:v>
                </c:pt>
                <c:pt idx="206">
                  <c:v>1.480531192527618E-2</c:v>
                </c:pt>
                <c:pt idx="207">
                  <c:v>1.4345792733649386E-2</c:v>
                </c:pt>
                <c:pt idx="208">
                  <c:v>1.3897714241356255E-2</c:v>
                </c:pt>
                <c:pt idx="209">
                  <c:v>1.3460026178542531E-2</c:v>
                </c:pt>
                <c:pt idx="210">
                  <c:v>1.3033771883828931E-2</c:v>
                </c:pt>
                <c:pt idx="211">
                  <c:v>1.2618428753307983E-2</c:v>
                </c:pt>
                <c:pt idx="212">
                  <c:v>1.2214385682139475E-2</c:v>
                </c:pt>
                <c:pt idx="213">
                  <c:v>1.181988733263278E-2</c:v>
                </c:pt>
                <c:pt idx="214">
                  <c:v>1.143467702822974E-2</c:v>
                </c:pt>
                <c:pt idx="215">
                  <c:v>1.1058746170459622E-2</c:v>
                </c:pt>
                <c:pt idx="216">
                  <c:v>1.0691885014576723E-2</c:v>
                </c:pt>
                <c:pt idx="217">
                  <c:v>1.0334236576208418E-2</c:v>
                </c:pt>
                <c:pt idx="218">
                  <c:v>9.9856660252560115E-3</c:v>
                </c:pt>
                <c:pt idx="219">
                  <c:v>9.6461702355691726E-3</c:v>
                </c:pt>
                <c:pt idx="220">
                  <c:v>9.315520461882585E-3</c:v>
                </c:pt>
                <c:pt idx="221">
                  <c:v>8.9931621922129407E-3</c:v>
                </c:pt>
                <c:pt idx="222">
                  <c:v>8.6788834728048249E-3</c:v>
                </c:pt>
                <c:pt idx="223">
                  <c:v>8.372895813707119E-3</c:v>
                </c:pt>
                <c:pt idx="224">
                  <c:v>8.0757491493785114E-3</c:v>
                </c:pt>
                <c:pt idx="225">
                  <c:v>7.7878016428459609E-3</c:v>
                </c:pt>
                <c:pt idx="226">
                  <c:v>7.5085606237349882E-3</c:v>
                </c:pt>
                <c:pt idx="227">
                  <c:v>7.2383104155704517E-3</c:v>
                </c:pt>
                <c:pt idx="228">
                  <c:v>6.9770219845780952E-3</c:v>
                </c:pt>
                <c:pt idx="229">
                  <c:v>6.7247162574811704E-3</c:v>
                </c:pt>
                <c:pt idx="230">
                  <c:v>6.4814076477053848E-3</c:v>
                </c:pt>
                <c:pt idx="231">
                  <c:v>6.2470813903492527E-3</c:v>
                </c:pt>
                <c:pt idx="232">
                  <c:v>6.0215643818822689E-3</c:v>
                </c:pt>
                <c:pt idx="233">
                  <c:v>5.8046872941186966E-3</c:v>
                </c:pt>
                <c:pt idx="234">
                  <c:v>5.5962838826837235E-3</c:v>
                </c:pt>
                <c:pt idx="235">
                  <c:v>5.3961714669335257E-3</c:v>
                </c:pt>
                <c:pt idx="236">
                  <c:v>5.2042605972027842E-3</c:v>
                </c:pt>
                <c:pt idx="237">
                  <c:v>5.0203659061205646E-3</c:v>
                </c:pt>
                <c:pt idx="238">
                  <c:v>4.8442110121476893E-3</c:v>
                </c:pt>
                <c:pt idx="239">
                  <c:v>4.675604851986705E-3</c:v>
                </c:pt>
                <c:pt idx="240">
                  <c:v>4.5144221787478764E-3</c:v>
                </c:pt>
                <c:pt idx="241">
                  <c:v>4.3603541220325571E-3</c:v>
                </c:pt>
                <c:pt idx="242">
                  <c:v>4.2131659026016935E-3</c:v>
                </c:pt>
                <c:pt idx="243">
                  <c:v>4.0727200677132102E-3</c:v>
                </c:pt>
                <c:pt idx="244">
                  <c:v>3.9386828959627161E-3</c:v>
                </c:pt>
                <c:pt idx="245">
                  <c:v>3.8107361905365686E-3</c:v>
                </c:pt>
                <c:pt idx="246">
                  <c:v>3.688567636009903E-3</c:v>
                </c:pt>
                <c:pt idx="247">
                  <c:v>3.5718559965646391E-3</c:v>
                </c:pt>
                <c:pt idx="248">
                  <c:v>3.4605158956757666E-3</c:v>
                </c:pt>
                <c:pt idx="249">
                  <c:v>3.3542089215959341E-3</c:v>
                </c:pt>
                <c:pt idx="250">
                  <c:v>3.2527872734781247E-3</c:v>
                </c:pt>
                <c:pt idx="251">
                  <c:v>3.1560050823324494E-3</c:v>
                </c:pt>
                <c:pt idx="252">
                  <c:v>3.0635417073599336E-3</c:v>
                </c:pt>
                <c:pt idx="253">
                  <c:v>2.9752221433868632E-3</c:v>
                </c:pt>
                <c:pt idx="254">
                  <c:v>2.8909076389468259E-3</c:v>
                </c:pt>
                <c:pt idx="255">
                  <c:v>2.8104057651659829E-3</c:v>
                </c:pt>
                <c:pt idx="256">
                  <c:v>2.7335214572405692E-3</c:v>
                </c:pt>
                <c:pt idx="257">
                  <c:v>2.6600666196822109E-3</c:v>
                </c:pt>
                <c:pt idx="258">
                  <c:v>2.5898383462601253E-3</c:v>
                </c:pt>
                <c:pt idx="259">
                  <c:v>2.522564413234037E-3</c:v>
                </c:pt>
                <c:pt idx="260">
                  <c:v>2.4581883958176716E-3</c:v>
                </c:pt>
                <c:pt idx="261">
                  <c:v>2.3965476350841274E-3</c:v>
                </c:pt>
                <c:pt idx="262">
                  <c:v>2.3374947815142087E-3</c:v>
                </c:pt>
                <c:pt idx="263">
                  <c:v>2.2808965563610286E-3</c:v>
                </c:pt>
                <c:pt idx="264">
                  <c:v>2.2267123790015524E-3</c:v>
                </c:pt>
                <c:pt idx="265">
                  <c:v>2.1747520346141326E-3</c:v>
                </c:pt>
                <c:pt idx="266">
                  <c:v>2.1249028913977869E-3</c:v>
                </c:pt>
                <c:pt idx="267">
                  <c:v>2.0770582671310713E-3</c:v>
                </c:pt>
                <c:pt idx="268">
                  <c:v>2.0311863401369177E-3</c:v>
                </c:pt>
                <c:pt idx="269">
                  <c:v>1.9871532074766315E-3</c:v>
                </c:pt>
                <c:pt idx="270">
                  <c:v>1.9448585369889369E-3</c:v>
                </c:pt>
                <c:pt idx="271">
                  <c:v>1.9042550880742719E-3</c:v>
                </c:pt>
                <c:pt idx="272">
                  <c:v>1.8651912993798601E-3</c:v>
                </c:pt>
                <c:pt idx="273">
                  <c:v>1.8275998709165091E-3</c:v>
                </c:pt>
                <c:pt idx="274">
                  <c:v>1.7914853841956933E-3</c:v>
                </c:pt>
                <c:pt idx="275">
                  <c:v>1.7567923099974601E-3</c:v>
                </c:pt>
                <c:pt idx="276">
                  <c:v>1.7234047922659197E-3</c:v>
                </c:pt>
                <c:pt idx="277">
                  <c:v>1.6912765871212956E-3</c:v>
                </c:pt>
                <c:pt idx="278">
                  <c:v>1.6604350825274289E-3</c:v>
                </c:pt>
                <c:pt idx="279">
                  <c:v>1.6307540387387766E-3</c:v>
                </c:pt>
                <c:pt idx="280">
                  <c:v>1.6021348578295601E-3</c:v>
                </c:pt>
                <c:pt idx="281">
                  <c:v>1.5746260373341937E-3</c:v>
                </c:pt>
                <c:pt idx="282">
                  <c:v>1.5481318080340113E-3</c:v>
                </c:pt>
                <c:pt idx="283">
                  <c:v>1.5226094273601107E-3</c:v>
                </c:pt>
                <c:pt idx="284">
                  <c:v>1.4980201237866936E-3</c:v>
                </c:pt>
                <c:pt idx="285">
                  <c:v>1.47430854627952E-3</c:v>
                </c:pt>
                <c:pt idx="286">
                  <c:v>1.4514245119319371E-3</c:v>
                </c:pt>
                <c:pt idx="287">
                  <c:v>1.4293497342567824E-3</c:v>
                </c:pt>
                <c:pt idx="288">
                  <c:v>1.4080667213143686E-3</c:v>
                </c:pt>
                <c:pt idx="289">
                  <c:v>1.3875892712944561E-3</c:v>
                </c:pt>
                <c:pt idx="290">
                  <c:v>1.3676918312580683E-3</c:v>
                </c:pt>
                <c:pt idx="291">
                  <c:v>1.3484907659269069E-3</c:v>
                </c:pt>
                <c:pt idx="292">
                  <c:v>1.3299654848316547E-3</c:v>
                </c:pt>
                <c:pt idx="293">
                  <c:v>1.3119610405929434E-3</c:v>
                </c:pt>
                <c:pt idx="294">
                  <c:v>1.2944708184855051E-3</c:v>
                </c:pt>
                <c:pt idx="295">
                  <c:v>1.2775647173603791E-3</c:v>
                </c:pt>
                <c:pt idx="296">
                  <c:v>1.2611853502783861E-3</c:v>
                </c:pt>
                <c:pt idx="297">
                  <c:v>1.245203523766128E-3</c:v>
                </c:pt>
                <c:pt idx="298">
                  <c:v>1.2296969469123933E-3</c:v>
                </c:pt>
                <c:pt idx="299">
                  <c:v>1.2146731462926341E-3</c:v>
                </c:pt>
                <c:pt idx="300">
                  <c:v>1.200008553242675E-3</c:v>
                </c:pt>
                <c:pt idx="301">
                  <c:v>1.1857399837132646E-3</c:v>
                </c:pt>
                <c:pt idx="302">
                  <c:v>1.1718133382104905E-3</c:v>
                </c:pt>
                <c:pt idx="303">
                  <c:v>1.1582840151310835E-3</c:v>
                </c:pt>
                <c:pt idx="304">
                  <c:v>1.1450861971080985E-3</c:v>
                </c:pt>
                <c:pt idx="305">
                  <c:v>1.1321812320706664E-3</c:v>
                </c:pt>
                <c:pt idx="306">
                  <c:v>1.1196977644542961E-3</c:v>
                </c:pt>
                <c:pt idx="307">
                  <c:v>1.1075101357382615E-3</c:v>
                </c:pt>
                <c:pt idx="308">
                  <c:v>1.0955700750693033E-3</c:v>
                </c:pt>
                <c:pt idx="309">
                  <c:v>1.0839793848713202E-3</c:v>
                </c:pt>
                <c:pt idx="310">
                  <c:v>1.0727123224740414E-3</c:v>
                </c:pt>
                <c:pt idx="311">
                  <c:v>1.061755916364427E-3</c:v>
                </c:pt>
                <c:pt idx="312">
                  <c:v>1.051155037080006E-3</c:v>
                </c:pt>
                <c:pt idx="313">
                  <c:v>1.0409243616097529E-3</c:v>
                </c:pt>
                <c:pt idx="314">
                  <c:v>1.0310272294534262E-3</c:v>
                </c:pt>
                <c:pt idx="315">
                  <c:v>1.0214001685824158E-3</c:v>
                </c:pt>
                <c:pt idx="316">
                  <c:v>1.0121042322755686E-3</c:v>
                </c:pt>
                <c:pt idx="317">
                  <c:v>1.003148814403301E-3</c:v>
                </c:pt>
                <c:pt idx="318">
                  <c:v>9.9453749489838332E-4</c:v>
                </c:pt>
                <c:pt idx="319">
                  <c:v>9.8624671949542578E-4</c:v>
                </c:pt>
                <c:pt idx="320">
                  <c:v>9.7827537216244823E-4</c:v>
                </c:pt>
                <c:pt idx="321">
                  <c:v>9.7062237917274234E-4</c:v>
                </c:pt>
                <c:pt idx="322">
                  <c:v>9.6323901466868755E-4</c:v>
                </c:pt>
                <c:pt idx="323">
                  <c:v>9.5617810393990835E-4</c:v>
                </c:pt>
                <c:pt idx="324">
                  <c:v>9.4947531719812191E-4</c:v>
                </c:pt>
                <c:pt idx="325">
                  <c:v>9.430929816851613E-4</c:v>
                </c:pt>
                <c:pt idx="326">
                  <c:v>9.3699450006956347E-4</c:v>
                </c:pt>
                <c:pt idx="327">
                  <c:v>9.311032209446292E-4</c:v>
                </c:pt>
                <c:pt idx="328">
                  <c:v>9.2541085513801996E-4</c:v>
                </c:pt>
                <c:pt idx="329">
                  <c:v>9.198787672462772E-4</c:v>
                </c:pt>
                <c:pt idx="330">
                  <c:v>9.1451971630359362E-4</c:v>
                </c:pt>
                <c:pt idx="331">
                  <c:v>9.0934620276920312E-4</c:v>
                </c:pt>
                <c:pt idx="332">
                  <c:v>9.0437037158412343E-4</c:v>
                </c:pt>
                <c:pt idx="333">
                  <c:v>8.9954982478147177E-4</c:v>
                </c:pt>
                <c:pt idx="334">
                  <c:v>8.9487248745042367E-4</c:v>
                </c:pt>
                <c:pt idx="335">
                  <c:v>8.9029728533905768E-4</c:v>
                </c:pt>
                <c:pt idx="336">
                  <c:v>8.8589611615824497E-4</c:v>
                </c:pt>
                <c:pt idx="337">
                  <c:v>8.8164727044914089E-4</c:v>
                </c:pt>
                <c:pt idx="338">
                  <c:v>8.7750529306011794E-4</c:v>
                </c:pt>
                <c:pt idx="339">
                  <c:v>8.7343993866320158E-4</c:v>
                </c:pt>
                <c:pt idx="340">
                  <c:v>8.6948880228757337E-4</c:v>
                </c:pt>
                <c:pt idx="341">
                  <c:v>8.656123135904317E-4</c:v>
                </c:pt>
                <c:pt idx="342">
                  <c:v>8.618239547893388E-4</c:v>
                </c:pt>
                <c:pt idx="343">
                  <c:v>8.5813686943249281E-4</c:v>
                </c:pt>
                <c:pt idx="344">
                  <c:v>8.5458768880734349E-4</c:v>
                </c:pt>
                <c:pt idx="345">
                  <c:v>8.511702265586148E-4</c:v>
                </c:pt>
                <c:pt idx="346">
                  <c:v>8.4789238519365881E-4</c:v>
                </c:pt>
                <c:pt idx="347">
                  <c:v>8.4472003874322518E-4</c:v>
                </c:pt>
                <c:pt idx="348">
                  <c:v>8.416475282144617E-4</c:v>
                </c:pt>
                <c:pt idx="349">
                  <c:v>8.3868774593858051E-4</c:v>
                </c:pt>
                <c:pt idx="350">
                  <c:v>8.3585343405492959E-4</c:v>
                </c:pt>
                <c:pt idx="351">
                  <c:v>8.3308825576725054E-4</c:v>
                </c:pt>
                <c:pt idx="352">
                  <c:v>8.3040533997324356E-4</c:v>
                </c:pt>
                <c:pt idx="353">
                  <c:v>8.2785432986603688E-4</c:v>
                </c:pt>
                <c:pt idx="354">
                  <c:v>8.2541575759446624E-4</c:v>
                </c:pt>
                <c:pt idx="355">
                  <c:v>8.2307514147357042E-4</c:v>
                </c:pt>
                <c:pt idx="356">
                  <c:v>8.2079989248898223E-4</c:v>
                </c:pt>
                <c:pt idx="357">
                  <c:v>8.1864386701261771E-4</c:v>
                </c:pt>
                <c:pt idx="358">
                  <c:v>8.1657904700222156E-4</c:v>
                </c:pt>
                <c:pt idx="359">
                  <c:v>8.1460935688750511E-4</c:v>
                </c:pt>
                <c:pt idx="360">
                  <c:v>8.1269813647452769E-4</c:v>
                </c:pt>
                <c:pt idx="361">
                  <c:v>8.1089439654639809E-4</c:v>
                </c:pt>
                <c:pt idx="362">
                  <c:v>8.0917056868851523E-4</c:v>
                </c:pt>
                <c:pt idx="363">
                  <c:v>8.0751726458738553E-4</c:v>
                </c:pt>
                <c:pt idx="364">
                  <c:v>8.0592515867417653E-4</c:v>
                </c:pt>
                <c:pt idx="365">
                  <c:v>8.0443839036309687E-4</c:v>
                </c:pt>
                <c:pt idx="366">
                  <c:v>8.0299423967677801E-4</c:v>
                </c:pt>
                <c:pt idx="367">
                  <c:v>8.0165898850945844E-4</c:v>
                </c:pt>
                <c:pt idx="368">
                  <c:v>8.0035686587743703E-4</c:v>
                </c:pt>
                <c:pt idx="369">
                  <c:v>7.9907447463858602E-4</c:v>
                </c:pt>
                <c:pt idx="370">
                  <c:v>7.9784703196845378E-4</c:v>
                </c:pt>
                <c:pt idx="371">
                  <c:v>7.9668309058001665E-4</c:v>
                </c:pt>
                <c:pt idx="372">
                  <c:v>7.9557359894719115E-4</c:v>
                </c:pt>
                <c:pt idx="373">
                  <c:v>7.9449636474806758E-4</c:v>
                </c:pt>
                <c:pt idx="374">
                  <c:v>7.9346004460714183E-4</c:v>
                </c:pt>
                <c:pt idx="375">
                  <c:v>7.9248201995550714E-4</c:v>
                </c:pt>
                <c:pt idx="376">
                  <c:v>7.9153581122194704E-4</c:v>
                </c:pt>
                <c:pt idx="377">
                  <c:v>7.906038223031872E-4</c:v>
                </c:pt>
                <c:pt idx="378">
                  <c:v>7.8969910810666451E-4</c:v>
                </c:pt>
                <c:pt idx="379">
                  <c:v>7.8883467261698259E-4</c:v>
                </c:pt>
                <c:pt idx="380">
                  <c:v>7.8800602595394088E-4</c:v>
                </c:pt>
                <c:pt idx="381">
                  <c:v>7.8716951884474072E-4</c:v>
                </c:pt>
                <c:pt idx="382">
                  <c:v>7.8635997517418287E-4</c:v>
                </c:pt>
                <c:pt idx="383">
                  <c:v>7.8555993088074382E-4</c:v>
                </c:pt>
                <c:pt idx="384">
                  <c:v>7.848344922276563E-4</c:v>
                </c:pt>
                <c:pt idx="385">
                  <c:v>7.8410970518296742E-4</c:v>
                </c:pt>
                <c:pt idx="386">
                  <c:v>7.8338556919457368E-4</c:v>
                </c:pt>
                <c:pt idx="387">
                  <c:v>7.8266208371077436E-4</c:v>
                </c:pt>
                <c:pt idx="388">
                  <c:v>7.8193924282712142E-4</c:v>
                </c:pt>
                <c:pt idx="389">
                  <c:v>7.8121705670386097E-4</c:v>
                </c:pt>
                <c:pt idx="390">
                  <c:v>7.8049551943254762E-4</c:v>
                </c:pt>
                <c:pt idx="391">
                  <c:v>7.7977463046311141E-4</c:v>
                </c:pt>
                <c:pt idx="392">
                  <c:v>7.7905438924589013E-4</c:v>
                </c:pt>
                <c:pt idx="393">
                  <c:v>7.7833479523163596E-4</c:v>
                </c:pt>
                <c:pt idx="394">
                  <c:v>7.7761584254713433E-4</c:v>
                </c:pt>
                <c:pt idx="395">
                  <c:v>7.7689754129746239E-4</c:v>
                </c:pt>
                <c:pt idx="396">
                  <c:v>7.7617988560543219E-4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Wmi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'NP5H20 CRNa'!$B$2:$B$700</c:f>
              <c:numCache>
                <c:formatCode>0.000</c:formatCode>
                <c:ptCount val="699"/>
                <c:pt idx="0">
                  <c:v>0.21769069999999999</c:v>
                </c:pt>
                <c:pt idx="1">
                  <c:v>0.2168291</c:v>
                </c:pt>
                <c:pt idx="2">
                  <c:v>0.21596760000000001</c:v>
                </c:pt>
                <c:pt idx="3">
                  <c:v>0.21510599999999999</c:v>
                </c:pt>
                <c:pt idx="4">
                  <c:v>0.2142445</c:v>
                </c:pt>
                <c:pt idx="5">
                  <c:v>0.21338299999999999</c:v>
                </c:pt>
                <c:pt idx="6">
                  <c:v>0.2125214</c:v>
                </c:pt>
                <c:pt idx="7">
                  <c:v>0.21165990000000001</c:v>
                </c:pt>
                <c:pt idx="8">
                  <c:v>0.21079829999999999</c:v>
                </c:pt>
                <c:pt idx="9">
                  <c:v>0.20993680000000001</c:v>
                </c:pt>
                <c:pt idx="10">
                  <c:v>0.2089316</c:v>
                </c:pt>
                <c:pt idx="11">
                  <c:v>0.20807010000000001</c:v>
                </c:pt>
                <c:pt idx="12">
                  <c:v>0.20720859999999999</c:v>
                </c:pt>
                <c:pt idx="13">
                  <c:v>0.206347</c:v>
                </c:pt>
                <c:pt idx="14">
                  <c:v>0.20548549999999999</c:v>
                </c:pt>
                <c:pt idx="15">
                  <c:v>0.20407320000000001</c:v>
                </c:pt>
                <c:pt idx="16">
                  <c:v>0.2031348</c:v>
                </c:pt>
                <c:pt idx="17">
                  <c:v>0.20219139999999999</c:v>
                </c:pt>
                <c:pt idx="18">
                  <c:v>0.20124330000000001</c:v>
                </c:pt>
                <c:pt idx="19">
                  <c:v>0.20029150000000001</c:v>
                </c:pt>
                <c:pt idx="20">
                  <c:v>0.1993364</c:v>
                </c:pt>
                <c:pt idx="21">
                  <c:v>0.19837779999999999</c:v>
                </c:pt>
                <c:pt idx="22">
                  <c:v>0.19741410000000001</c:v>
                </c:pt>
                <c:pt idx="23">
                  <c:v>0.1964447</c:v>
                </c:pt>
                <c:pt idx="24">
                  <c:v>0.1954698</c:v>
                </c:pt>
                <c:pt idx="25">
                  <c:v>0.19448950000000001</c:v>
                </c:pt>
                <c:pt idx="26">
                  <c:v>0.19350870000000001</c:v>
                </c:pt>
                <c:pt idx="27">
                  <c:v>0.19252279999999999</c:v>
                </c:pt>
                <c:pt idx="28">
                  <c:v>0.19153210000000001</c:v>
                </c:pt>
                <c:pt idx="29">
                  <c:v>0.19053700000000001</c:v>
                </c:pt>
                <c:pt idx="30">
                  <c:v>0.18953790000000001</c:v>
                </c:pt>
                <c:pt idx="31">
                  <c:v>0.1885532</c:v>
                </c:pt>
                <c:pt idx="32">
                  <c:v>0.18756819999999999</c:v>
                </c:pt>
                <c:pt idx="33">
                  <c:v>0.18658369999999999</c:v>
                </c:pt>
                <c:pt idx="34">
                  <c:v>0.1856003</c:v>
                </c:pt>
                <c:pt idx="35">
                  <c:v>0.1846168</c:v>
                </c:pt>
                <c:pt idx="36">
                  <c:v>0.1836332</c:v>
                </c:pt>
                <c:pt idx="37">
                  <c:v>0.18264939999999999</c:v>
                </c:pt>
                <c:pt idx="38">
                  <c:v>0.18166650000000001</c:v>
                </c:pt>
                <c:pt idx="39">
                  <c:v>0.18068490000000001</c:v>
                </c:pt>
                <c:pt idx="40">
                  <c:v>0.1797058</c:v>
                </c:pt>
                <c:pt idx="41">
                  <c:v>0.178729</c:v>
                </c:pt>
                <c:pt idx="42">
                  <c:v>0.17775550000000001</c:v>
                </c:pt>
                <c:pt idx="43">
                  <c:v>0.17678550000000001</c:v>
                </c:pt>
                <c:pt idx="44">
                  <c:v>0.17581949999999999</c:v>
                </c:pt>
                <c:pt idx="45">
                  <c:v>0.17485800000000001</c:v>
                </c:pt>
                <c:pt idx="46">
                  <c:v>0.17390079999999999</c:v>
                </c:pt>
                <c:pt idx="47">
                  <c:v>0.1729473</c:v>
                </c:pt>
                <c:pt idx="48">
                  <c:v>0.17199790000000001</c:v>
                </c:pt>
                <c:pt idx="49">
                  <c:v>0.17105100000000001</c:v>
                </c:pt>
                <c:pt idx="50">
                  <c:v>0.17010629999999999</c:v>
                </c:pt>
                <c:pt idx="51">
                  <c:v>0.16916510000000001</c:v>
                </c:pt>
                <c:pt idx="52">
                  <c:v>0.1682283</c:v>
                </c:pt>
                <c:pt idx="53">
                  <c:v>0.16729759999999999</c:v>
                </c:pt>
                <c:pt idx="54">
                  <c:v>0.1663734</c:v>
                </c:pt>
                <c:pt idx="55">
                  <c:v>0.1654571</c:v>
                </c:pt>
                <c:pt idx="56">
                  <c:v>0.16454830000000001</c:v>
                </c:pt>
                <c:pt idx="57">
                  <c:v>0.16364809999999999</c:v>
                </c:pt>
                <c:pt idx="58">
                  <c:v>0.1627564</c:v>
                </c:pt>
                <c:pt idx="59">
                  <c:v>0.1618734</c:v>
                </c:pt>
                <c:pt idx="60">
                  <c:v>0.16099840000000001</c:v>
                </c:pt>
                <c:pt idx="61">
                  <c:v>0.16013189999999999</c:v>
                </c:pt>
                <c:pt idx="62">
                  <c:v>0.15927430000000001</c:v>
                </c:pt>
                <c:pt idx="63">
                  <c:v>0.15842539999999999</c:v>
                </c:pt>
                <c:pt idx="64">
                  <c:v>0.15758559999999999</c:v>
                </c:pt>
                <c:pt idx="65">
                  <c:v>0.15675539999999999</c:v>
                </c:pt>
                <c:pt idx="66">
                  <c:v>0.15593560000000001</c:v>
                </c:pt>
                <c:pt idx="67">
                  <c:v>0.15512529999999999</c:v>
                </c:pt>
                <c:pt idx="68">
                  <c:v>0.15432509999999999</c:v>
                </c:pt>
                <c:pt idx="69">
                  <c:v>0.1535309</c:v>
                </c:pt>
                <c:pt idx="70">
                  <c:v>0.15274280000000001</c:v>
                </c:pt>
                <c:pt idx="71">
                  <c:v>0.15195839999999999</c:v>
                </c:pt>
                <c:pt idx="72">
                  <c:v>0.15117710000000001</c:v>
                </c:pt>
                <c:pt idx="73">
                  <c:v>0.15039720000000001</c:v>
                </c:pt>
                <c:pt idx="74">
                  <c:v>0.14961820000000001</c:v>
                </c:pt>
                <c:pt idx="75">
                  <c:v>0.14883979999999999</c:v>
                </c:pt>
                <c:pt idx="76">
                  <c:v>0.14806250000000001</c:v>
                </c:pt>
                <c:pt idx="77">
                  <c:v>0.14728559999999999</c:v>
                </c:pt>
                <c:pt idx="78">
                  <c:v>0.14650820000000001</c:v>
                </c:pt>
                <c:pt idx="79">
                  <c:v>0.1457301</c:v>
                </c:pt>
                <c:pt idx="80">
                  <c:v>0.14495079999999999</c:v>
                </c:pt>
                <c:pt idx="81">
                  <c:v>0.14416979999999999</c:v>
                </c:pt>
                <c:pt idx="82">
                  <c:v>0.14338629999999999</c:v>
                </c:pt>
                <c:pt idx="83">
                  <c:v>0.14259959999999999</c:v>
                </c:pt>
                <c:pt idx="84">
                  <c:v>0.1418095</c:v>
                </c:pt>
                <c:pt idx="85">
                  <c:v>0.141017</c:v>
                </c:pt>
                <c:pt idx="86">
                  <c:v>0.14022299999999999</c:v>
                </c:pt>
                <c:pt idx="87">
                  <c:v>0.1394282</c:v>
                </c:pt>
                <c:pt idx="88">
                  <c:v>0.1386336</c:v>
                </c:pt>
                <c:pt idx="89">
                  <c:v>0.13783989999999999</c:v>
                </c:pt>
                <c:pt idx="90">
                  <c:v>0.13704710000000001</c:v>
                </c:pt>
                <c:pt idx="91">
                  <c:v>0.13625490000000001</c:v>
                </c:pt>
                <c:pt idx="92">
                  <c:v>0.13546279999999999</c:v>
                </c:pt>
                <c:pt idx="93">
                  <c:v>0.13467090000000001</c:v>
                </c:pt>
                <c:pt idx="94">
                  <c:v>0.13387959999999999</c:v>
                </c:pt>
                <c:pt idx="95">
                  <c:v>0.13308880000000001</c:v>
                </c:pt>
                <c:pt idx="96">
                  <c:v>0.13229830000000001</c:v>
                </c:pt>
                <c:pt idx="97">
                  <c:v>0.1315086</c:v>
                </c:pt>
                <c:pt idx="98">
                  <c:v>0.13071969999999999</c:v>
                </c:pt>
                <c:pt idx="99">
                  <c:v>0.12993199999999999</c:v>
                </c:pt>
                <c:pt idx="100">
                  <c:v>0.1291457</c:v>
                </c:pt>
                <c:pt idx="101">
                  <c:v>0.12836059999999999</c:v>
                </c:pt>
                <c:pt idx="102">
                  <c:v>0.12757679999999999</c:v>
                </c:pt>
                <c:pt idx="103">
                  <c:v>0.12679389999999999</c:v>
                </c:pt>
                <c:pt idx="104">
                  <c:v>0.1260106</c:v>
                </c:pt>
                <c:pt idx="105">
                  <c:v>0.12522720000000001</c:v>
                </c:pt>
                <c:pt idx="106">
                  <c:v>0.1244439</c:v>
                </c:pt>
                <c:pt idx="107">
                  <c:v>0.1236601</c:v>
                </c:pt>
                <c:pt idx="108">
                  <c:v>0.1228764</c:v>
                </c:pt>
                <c:pt idx="109">
                  <c:v>0.12209250000000001</c:v>
                </c:pt>
                <c:pt idx="110">
                  <c:v>0.12130879999999999</c:v>
                </c:pt>
                <c:pt idx="111">
                  <c:v>0.12052499999999999</c:v>
                </c:pt>
                <c:pt idx="112">
                  <c:v>0.1197415</c:v>
                </c:pt>
                <c:pt idx="113">
                  <c:v>0.11895799999999999</c:v>
                </c:pt>
                <c:pt idx="114">
                  <c:v>0.118175</c:v>
                </c:pt>
                <c:pt idx="115">
                  <c:v>0.1173918</c:v>
                </c:pt>
                <c:pt idx="116">
                  <c:v>0.1166085</c:v>
                </c:pt>
                <c:pt idx="117">
                  <c:v>0.1158251</c:v>
                </c:pt>
                <c:pt idx="118">
                  <c:v>0.11504209999999999</c:v>
                </c:pt>
                <c:pt idx="119">
                  <c:v>0.11425929999999999</c:v>
                </c:pt>
                <c:pt idx="120">
                  <c:v>0.11347690000000001</c:v>
                </c:pt>
                <c:pt idx="121">
                  <c:v>0.11269510000000001</c:v>
                </c:pt>
                <c:pt idx="122">
                  <c:v>0.111914</c:v>
                </c:pt>
                <c:pt idx="123">
                  <c:v>0.111134</c:v>
                </c:pt>
                <c:pt idx="124">
                  <c:v>0.11035490000000001</c:v>
                </c:pt>
                <c:pt idx="125">
                  <c:v>0.1095763</c:v>
                </c:pt>
                <c:pt idx="126">
                  <c:v>0.1087986</c:v>
                </c:pt>
                <c:pt idx="127">
                  <c:v>0.1080221</c:v>
                </c:pt>
                <c:pt idx="128">
                  <c:v>0.1072467</c:v>
                </c:pt>
                <c:pt idx="129">
                  <c:v>0.10647230000000001</c:v>
                </c:pt>
                <c:pt idx="130">
                  <c:v>0.10569870000000001</c:v>
                </c:pt>
                <c:pt idx="131">
                  <c:v>0.1049268</c:v>
                </c:pt>
                <c:pt idx="132">
                  <c:v>0.1041569</c:v>
                </c:pt>
                <c:pt idx="133">
                  <c:v>0.10338840000000001</c:v>
                </c:pt>
                <c:pt idx="134">
                  <c:v>0.1026215</c:v>
                </c:pt>
                <c:pt idx="135">
                  <c:v>0.101856</c:v>
                </c:pt>
                <c:pt idx="136">
                  <c:v>0.1010925</c:v>
                </c:pt>
                <c:pt idx="137">
                  <c:v>0.10033060000000001</c:v>
                </c:pt>
                <c:pt idx="138">
                  <c:v>9.9570500000000006E-2</c:v>
                </c:pt>
                <c:pt idx="139">
                  <c:v>9.8811839999999998E-2</c:v>
                </c:pt>
                <c:pt idx="140">
                  <c:v>9.8055450000000002E-2</c:v>
                </c:pt>
                <c:pt idx="141">
                  <c:v>9.7301479999999996E-2</c:v>
                </c:pt>
                <c:pt idx="142">
                  <c:v>9.6549850000000007E-2</c:v>
                </c:pt>
                <c:pt idx="143">
                  <c:v>9.5800010000000005E-2</c:v>
                </c:pt>
                <c:pt idx="144">
                  <c:v>9.505226E-2</c:v>
                </c:pt>
                <c:pt idx="145">
                  <c:v>9.4307909999999995E-2</c:v>
                </c:pt>
                <c:pt idx="146">
                  <c:v>9.3566549999999998E-2</c:v>
                </c:pt>
                <c:pt idx="147">
                  <c:v>9.2827370000000006E-2</c:v>
                </c:pt>
                <c:pt idx="148">
                  <c:v>9.2090699999999998E-2</c:v>
                </c:pt>
                <c:pt idx="149">
                  <c:v>9.1356779999999999E-2</c:v>
                </c:pt>
                <c:pt idx="150">
                  <c:v>9.062576E-2</c:v>
                </c:pt>
                <c:pt idx="151">
                  <c:v>8.9897569999999996E-2</c:v>
                </c:pt>
                <c:pt idx="152">
                  <c:v>8.9171890000000004E-2</c:v>
                </c:pt>
                <c:pt idx="153">
                  <c:v>8.8449040000000007E-2</c:v>
                </c:pt>
                <c:pt idx="154">
                  <c:v>8.7729420000000002E-2</c:v>
                </c:pt>
                <c:pt idx="155">
                  <c:v>8.7012309999999995E-2</c:v>
                </c:pt>
                <c:pt idx="156">
                  <c:v>8.6297299999999993E-2</c:v>
                </c:pt>
                <c:pt idx="157">
                  <c:v>8.5584060000000003E-2</c:v>
                </c:pt>
                <c:pt idx="158">
                  <c:v>8.4873089999999998E-2</c:v>
                </c:pt>
                <c:pt idx="159">
                  <c:v>8.4164779999999995E-2</c:v>
                </c:pt>
                <c:pt idx="160">
                  <c:v>8.3458249999999998E-2</c:v>
                </c:pt>
                <c:pt idx="161">
                  <c:v>8.2752049999999994E-2</c:v>
                </c:pt>
                <c:pt idx="162">
                  <c:v>8.2046649999999999E-2</c:v>
                </c:pt>
                <c:pt idx="163">
                  <c:v>8.134247E-2</c:v>
                </c:pt>
                <c:pt idx="164">
                  <c:v>8.0639180000000005E-2</c:v>
                </c:pt>
                <c:pt idx="165">
                  <c:v>7.993604E-2</c:v>
                </c:pt>
                <c:pt idx="166">
                  <c:v>7.9232990000000003E-2</c:v>
                </c:pt>
                <c:pt idx="167">
                  <c:v>7.8529450000000001E-2</c:v>
                </c:pt>
                <c:pt idx="168">
                  <c:v>7.7824950000000004E-2</c:v>
                </c:pt>
                <c:pt idx="169">
                  <c:v>7.7119389999999996E-2</c:v>
                </c:pt>
                <c:pt idx="170">
                  <c:v>7.6412300000000002E-2</c:v>
                </c:pt>
                <c:pt idx="171">
                  <c:v>7.5704149999999998E-2</c:v>
                </c:pt>
                <c:pt idx="172">
                  <c:v>7.4995690000000004E-2</c:v>
                </c:pt>
                <c:pt idx="173">
                  <c:v>7.4286969999999994E-2</c:v>
                </c:pt>
                <c:pt idx="174">
                  <c:v>7.3577539999999997E-2</c:v>
                </c:pt>
                <c:pt idx="175">
                  <c:v>7.2866810000000004E-2</c:v>
                </c:pt>
                <c:pt idx="176">
                  <c:v>7.2154309999999999E-2</c:v>
                </c:pt>
                <c:pt idx="177">
                  <c:v>7.1441069999999995E-2</c:v>
                </c:pt>
                <c:pt idx="178">
                  <c:v>7.0727100000000001E-2</c:v>
                </c:pt>
                <c:pt idx="179">
                  <c:v>7.0011279999999995E-2</c:v>
                </c:pt>
                <c:pt idx="180">
                  <c:v>6.929457E-2</c:v>
                </c:pt>
                <c:pt idx="181">
                  <c:v>6.8575200000000003E-2</c:v>
                </c:pt>
                <c:pt idx="182">
                  <c:v>6.7852590000000004E-2</c:v>
                </c:pt>
                <c:pt idx="183">
                  <c:v>6.7126980000000003E-2</c:v>
                </c:pt>
                <c:pt idx="184">
                  <c:v>6.6398319999999997E-2</c:v>
                </c:pt>
                <c:pt idx="185">
                  <c:v>6.5667290000000003E-2</c:v>
                </c:pt>
                <c:pt idx="186">
                  <c:v>6.4933859999999996E-2</c:v>
                </c:pt>
                <c:pt idx="187">
                  <c:v>6.4197260000000006E-2</c:v>
                </c:pt>
                <c:pt idx="188">
                  <c:v>6.3457029999999998E-2</c:v>
                </c:pt>
                <c:pt idx="189">
                  <c:v>6.27109E-2</c:v>
                </c:pt>
                <c:pt idx="190">
                  <c:v>6.1959359999999998E-2</c:v>
                </c:pt>
                <c:pt idx="191">
                  <c:v>6.1203050000000002E-2</c:v>
                </c:pt>
                <c:pt idx="192">
                  <c:v>6.0444560000000001E-2</c:v>
                </c:pt>
                <c:pt idx="193">
                  <c:v>5.968453E-2</c:v>
                </c:pt>
                <c:pt idx="194">
                  <c:v>5.8921500000000002E-2</c:v>
                </c:pt>
                <c:pt idx="195">
                  <c:v>5.8156390000000002E-2</c:v>
                </c:pt>
                <c:pt idx="196">
                  <c:v>5.7388189999999999E-2</c:v>
                </c:pt>
                <c:pt idx="197">
                  <c:v>5.6622020000000002E-2</c:v>
                </c:pt>
                <c:pt idx="198">
                  <c:v>5.5858919999999999E-2</c:v>
                </c:pt>
                <c:pt idx="199">
                  <c:v>5.5098969999999997E-2</c:v>
                </c:pt>
                <c:pt idx="200">
                  <c:v>5.4342580000000001E-2</c:v>
                </c:pt>
                <c:pt idx="201">
                  <c:v>5.3589409999999997E-2</c:v>
                </c:pt>
                <c:pt idx="202">
                  <c:v>5.283989E-2</c:v>
                </c:pt>
                <c:pt idx="203">
                  <c:v>5.2094410000000001E-2</c:v>
                </c:pt>
                <c:pt idx="204">
                  <c:v>5.13541E-2</c:v>
                </c:pt>
                <c:pt idx="205">
                  <c:v>5.0621869999999999E-2</c:v>
                </c:pt>
                <c:pt idx="206">
                  <c:v>4.9898049999999999E-2</c:v>
                </c:pt>
                <c:pt idx="207">
                  <c:v>4.9181580000000003E-2</c:v>
                </c:pt>
                <c:pt idx="208">
                  <c:v>4.8470039999999999E-2</c:v>
                </c:pt>
                <c:pt idx="209">
                  <c:v>4.7761820000000003E-2</c:v>
                </c:pt>
                <c:pt idx="210">
                  <c:v>4.705869E-2</c:v>
                </c:pt>
                <c:pt idx="211">
                  <c:v>4.6359919999999999E-2</c:v>
                </c:pt>
                <c:pt idx="212">
                  <c:v>4.5666320000000003E-2</c:v>
                </c:pt>
                <c:pt idx="213">
                  <c:v>4.4974989999999999E-2</c:v>
                </c:pt>
                <c:pt idx="214">
                  <c:v>4.428551E-2</c:v>
                </c:pt>
                <c:pt idx="215">
                  <c:v>4.3597900000000002E-2</c:v>
                </c:pt>
                <c:pt idx="216">
                  <c:v>4.2911820000000003E-2</c:v>
                </c:pt>
                <c:pt idx="217">
                  <c:v>4.2227599999999997E-2</c:v>
                </c:pt>
                <c:pt idx="218">
                  <c:v>4.1545070000000003E-2</c:v>
                </c:pt>
                <c:pt idx="219">
                  <c:v>4.0864329999999997E-2</c:v>
                </c:pt>
                <c:pt idx="220">
                  <c:v>4.0185039999999998E-2</c:v>
                </c:pt>
                <c:pt idx="221">
                  <c:v>3.9506149999999997E-2</c:v>
                </c:pt>
                <c:pt idx="222">
                  <c:v>3.8827269999999997E-2</c:v>
                </c:pt>
                <c:pt idx="223">
                  <c:v>3.8148939999999999E-2</c:v>
                </c:pt>
                <c:pt idx="224">
                  <c:v>3.7472560000000002E-2</c:v>
                </c:pt>
                <c:pt idx="225">
                  <c:v>3.6799249999999999E-2</c:v>
                </c:pt>
                <c:pt idx="226">
                  <c:v>3.6128199999999999E-2</c:v>
                </c:pt>
                <c:pt idx="227">
                  <c:v>3.5460470000000001E-2</c:v>
                </c:pt>
                <c:pt idx="228">
                  <c:v>3.479645E-2</c:v>
                </c:pt>
                <c:pt idx="229">
                  <c:v>3.4136720000000002E-2</c:v>
                </c:pt>
                <c:pt idx="230">
                  <c:v>3.3481919999999998E-2</c:v>
                </c:pt>
                <c:pt idx="231">
                  <c:v>3.2832689999999998E-2</c:v>
                </c:pt>
                <c:pt idx="232">
                  <c:v>3.2189290000000002E-2</c:v>
                </c:pt>
                <c:pt idx="233">
                  <c:v>3.155202E-2</c:v>
                </c:pt>
                <c:pt idx="234">
                  <c:v>3.0921219999999999E-2</c:v>
                </c:pt>
                <c:pt idx="235">
                  <c:v>3.0297210000000002E-2</c:v>
                </c:pt>
                <c:pt idx="236">
                  <c:v>2.9680640000000001E-2</c:v>
                </c:pt>
                <c:pt idx="237">
                  <c:v>2.9071900000000001E-2</c:v>
                </c:pt>
                <c:pt idx="238">
                  <c:v>2.8471090000000001E-2</c:v>
                </c:pt>
                <c:pt idx="239">
                  <c:v>2.78786E-2</c:v>
                </c:pt>
                <c:pt idx="240">
                  <c:v>2.7295079999999999E-2</c:v>
                </c:pt>
                <c:pt idx="241">
                  <c:v>2.6720529999999999E-2</c:v>
                </c:pt>
                <c:pt idx="242">
                  <c:v>2.61552E-2</c:v>
                </c:pt>
                <c:pt idx="243">
                  <c:v>2.5599719999999999E-2</c:v>
                </c:pt>
                <c:pt idx="244">
                  <c:v>2.505394E-2</c:v>
                </c:pt>
                <c:pt idx="245">
                  <c:v>2.4517710000000002E-2</c:v>
                </c:pt>
                <c:pt idx="246">
                  <c:v>2.3990839999999999E-2</c:v>
                </c:pt>
                <c:pt idx="247">
                  <c:v>2.3473029999999999E-2</c:v>
                </c:pt>
                <c:pt idx="248">
                  <c:v>2.2964990000000001E-2</c:v>
                </c:pt>
                <c:pt idx="249">
                  <c:v>2.2466259999999998E-2</c:v>
                </c:pt>
                <c:pt idx="250">
                  <c:v>2.197721E-2</c:v>
                </c:pt>
                <c:pt idx="251">
                  <c:v>2.149771E-2</c:v>
                </c:pt>
                <c:pt idx="252">
                  <c:v>2.1027179999999999E-2</c:v>
                </c:pt>
                <c:pt idx="253">
                  <c:v>2.0565699999999999E-2</c:v>
                </c:pt>
                <c:pt idx="254">
                  <c:v>2.0113510000000001E-2</c:v>
                </c:pt>
                <c:pt idx="255">
                  <c:v>1.9670529999999999E-2</c:v>
                </c:pt>
                <c:pt idx="256">
                  <c:v>1.9236610000000001E-2</c:v>
                </c:pt>
                <c:pt idx="257">
                  <c:v>1.8811580000000001E-2</c:v>
                </c:pt>
                <c:pt idx="258">
                  <c:v>1.8395120000000001E-2</c:v>
                </c:pt>
                <c:pt idx="259">
                  <c:v>1.7986410000000001E-2</c:v>
                </c:pt>
                <c:pt idx="260">
                  <c:v>1.758587E-2</c:v>
                </c:pt>
                <c:pt idx="261">
                  <c:v>1.7193239999999999E-2</c:v>
                </c:pt>
                <c:pt idx="262">
                  <c:v>1.6808300000000002E-2</c:v>
                </c:pt>
                <c:pt idx="263">
                  <c:v>1.643087E-2</c:v>
                </c:pt>
                <c:pt idx="264">
                  <c:v>1.606136E-2</c:v>
                </c:pt>
                <c:pt idx="265">
                  <c:v>1.5699129999999999E-2</c:v>
                </c:pt>
                <c:pt idx="266">
                  <c:v>1.534401E-2</c:v>
                </c:pt>
                <c:pt idx="267">
                  <c:v>1.499583E-2</c:v>
                </c:pt>
                <c:pt idx="268">
                  <c:v>1.465494E-2</c:v>
                </c:pt>
                <c:pt idx="269">
                  <c:v>1.4320909999999999E-2</c:v>
                </c:pt>
                <c:pt idx="270">
                  <c:v>1.3993510000000001E-2</c:v>
                </c:pt>
                <c:pt idx="271">
                  <c:v>1.367289E-2</c:v>
                </c:pt>
                <c:pt idx="272">
                  <c:v>1.335834E-2</c:v>
                </c:pt>
                <c:pt idx="273">
                  <c:v>1.304977E-2</c:v>
                </c:pt>
                <c:pt idx="274">
                  <c:v>1.2747669999999999E-2</c:v>
                </c:pt>
                <c:pt idx="275">
                  <c:v>1.2452029999999999E-2</c:v>
                </c:pt>
                <c:pt idx="276">
                  <c:v>1.2162289999999999E-2</c:v>
                </c:pt>
                <c:pt idx="277" formatCode="General">
                  <c:v>1.187845E-2</c:v>
                </c:pt>
                <c:pt idx="278" formatCode="General">
                  <c:v>1.1601159999999999E-2</c:v>
                </c:pt>
                <c:pt idx="279" formatCode="General">
                  <c:v>1.132968E-2</c:v>
                </c:pt>
                <c:pt idx="280" formatCode="General">
                  <c:v>1.1063460000000001E-2</c:v>
                </c:pt>
                <c:pt idx="281" formatCode="General">
                  <c:v>1.08033E-2</c:v>
                </c:pt>
                <c:pt idx="282" formatCode="General">
                  <c:v>1.054864E-2</c:v>
                </c:pt>
                <c:pt idx="283" formatCode="General">
                  <c:v>1.029939E-2</c:v>
                </c:pt>
                <c:pt idx="284" formatCode="General">
                  <c:v>1.005548E-2</c:v>
                </c:pt>
                <c:pt idx="285" formatCode="General">
                  <c:v>9.8166539999999993E-3</c:v>
                </c:pt>
                <c:pt idx="286" formatCode="General">
                  <c:v>9.5826809999999991E-3</c:v>
                </c:pt>
                <c:pt idx="287" formatCode="General">
                  <c:v>9.3536379999999992E-3</c:v>
                </c:pt>
                <c:pt idx="288" formatCode="General">
                  <c:v>9.1296039999999995E-3</c:v>
                </c:pt>
                <c:pt idx="289" formatCode="General">
                  <c:v>8.9109879999999999E-3</c:v>
                </c:pt>
                <c:pt idx="290" formatCode="General">
                  <c:v>8.6956020000000002E-3</c:v>
                </c:pt>
                <c:pt idx="291" formatCode="General">
                  <c:v>8.4849049999999992E-3</c:v>
                </c:pt>
                <c:pt idx="292" formatCode="General">
                  <c:v>8.2788949999999997E-3</c:v>
                </c:pt>
                <c:pt idx="293" formatCode="General">
                  <c:v>8.0760369999999995E-3</c:v>
                </c:pt>
                <c:pt idx="294" formatCode="General">
                  <c:v>7.8764119999999993E-3</c:v>
                </c:pt>
                <c:pt idx="295" formatCode="General">
                  <c:v>7.6809900000000004E-3</c:v>
                </c:pt>
                <c:pt idx="296" formatCode="General">
                  <c:v>7.489285E-3</c:v>
                </c:pt>
                <c:pt idx="297" formatCode="General">
                  <c:v>7.2999240000000002E-3</c:v>
                </c:pt>
                <c:pt idx="298" formatCode="General">
                  <c:v>7.1139580000000001E-3</c:v>
                </c:pt>
                <c:pt idx="299" formatCode="General">
                  <c:v>6.9316279999999996E-3</c:v>
                </c:pt>
                <c:pt idx="300" formatCode="General">
                  <c:v>6.751562E-3</c:v>
                </c:pt>
                <c:pt idx="301" formatCode="General">
                  <c:v>6.574323E-3</c:v>
                </c:pt>
                <c:pt idx="302" formatCode="General">
                  <c:v>6.399348E-3</c:v>
                </c:pt>
                <c:pt idx="303" formatCode="General">
                  <c:v>6.2274440000000004E-3</c:v>
                </c:pt>
                <c:pt idx="304" formatCode="General">
                  <c:v>6.0578849999999998E-3</c:v>
                </c:pt>
                <c:pt idx="305" formatCode="General">
                  <c:v>5.8902640000000001E-3</c:v>
                </c:pt>
                <c:pt idx="306" formatCode="General">
                  <c:v>5.7263619999999996E-3</c:v>
                </c:pt>
                <c:pt idx="307" formatCode="General">
                  <c:v>5.5646410000000004E-3</c:v>
                </c:pt>
                <c:pt idx="308" formatCode="General">
                  <c:v>5.4045370000000001E-3</c:v>
                </c:pt>
                <c:pt idx="309" formatCode="General">
                  <c:v>5.2475040000000001E-3</c:v>
                </c:pt>
                <c:pt idx="310" formatCode="General">
                  <c:v>5.0932989999999999E-3</c:v>
                </c:pt>
                <c:pt idx="311" formatCode="General">
                  <c:v>4.9418429999999996E-3</c:v>
                </c:pt>
                <c:pt idx="312" formatCode="General">
                  <c:v>4.7938620000000003E-3</c:v>
                </c:pt>
                <c:pt idx="313" formatCode="General">
                  <c:v>4.6496790000000003E-3</c:v>
                </c:pt>
                <c:pt idx="314" formatCode="General">
                  <c:v>4.5088910000000001E-3</c:v>
                </c:pt>
                <c:pt idx="315" formatCode="General">
                  <c:v>4.3706889999999997E-3</c:v>
                </c:pt>
                <c:pt idx="316" formatCode="General">
                  <c:v>4.2360430000000001E-3</c:v>
                </c:pt>
                <c:pt idx="317" formatCode="General">
                  <c:v>4.1051960000000002E-3</c:v>
                </c:pt>
                <c:pt idx="318" formatCode="General">
                  <c:v>3.9783090000000002E-3</c:v>
                </c:pt>
                <c:pt idx="319" formatCode="General">
                  <c:v>3.855139E-3</c:v>
                </c:pt>
                <c:pt idx="320" formatCode="General">
                  <c:v>3.735768E-3</c:v>
                </c:pt>
                <c:pt idx="321" formatCode="General">
                  <c:v>3.6202769999999999E-3</c:v>
                </c:pt>
                <c:pt idx="322" formatCode="General">
                  <c:v>3.5080179999999999E-3</c:v>
                </c:pt>
                <c:pt idx="323" formatCode="General">
                  <c:v>3.399881E-3</c:v>
                </c:pt>
                <c:pt idx="324" formatCode="General">
                  <c:v>3.2965120000000001E-3</c:v>
                </c:pt>
                <c:pt idx="325" formatCode="General">
                  <c:v>3.1974270000000001E-3</c:v>
                </c:pt>
                <c:pt idx="326" formatCode="General">
                  <c:v>3.1021410000000001E-3</c:v>
                </c:pt>
                <c:pt idx="327" formatCode="General">
                  <c:v>3.0095209999999998E-3</c:v>
                </c:pt>
                <c:pt idx="328" formatCode="General">
                  <c:v>2.919488E-3</c:v>
                </c:pt>
                <c:pt idx="329" formatCode="General">
                  <c:v>2.831475E-3</c:v>
                </c:pt>
                <c:pt idx="330" formatCode="General">
                  <c:v>2.7457250000000001E-3</c:v>
                </c:pt>
                <c:pt idx="331" formatCode="General">
                  <c:v>2.662481E-3</c:v>
                </c:pt>
                <c:pt idx="332" formatCode="General">
                  <c:v>2.5819839999999998E-3</c:v>
                </c:pt>
                <c:pt idx="333" formatCode="General">
                  <c:v>2.5035890000000001E-3</c:v>
                </c:pt>
                <c:pt idx="334" formatCode="General">
                  <c:v>2.4271330000000002E-3</c:v>
                </c:pt>
                <c:pt idx="335" formatCode="General">
                  <c:v>2.351971E-3</c:v>
                </c:pt>
                <c:pt idx="336" formatCode="General">
                  <c:v>2.2793140000000002E-3</c:v>
                </c:pt>
                <c:pt idx="337" formatCode="General">
                  <c:v>2.2088390000000002E-3</c:v>
                </c:pt>
                <c:pt idx="338" formatCode="General">
                  <c:v>2.1398189999999998E-3</c:v>
                </c:pt>
                <c:pt idx="339" formatCode="General">
                  <c:v>2.0717679999999999E-3</c:v>
                </c:pt>
                <c:pt idx="340" formatCode="General">
                  <c:v>2.0053340000000001E-3</c:v>
                </c:pt>
                <c:pt idx="341" formatCode="General">
                  <c:v>1.93987E-3</c:v>
                </c:pt>
                <c:pt idx="342" formatCode="General">
                  <c:v>1.875619E-3</c:v>
                </c:pt>
                <c:pt idx="343" formatCode="General">
                  <c:v>1.812822E-3</c:v>
                </c:pt>
                <c:pt idx="344" formatCode="General">
                  <c:v>1.7521259999999999E-3</c:v>
                </c:pt>
                <c:pt idx="345" formatCode="General">
                  <c:v>1.6934509999999999E-3</c:v>
                </c:pt>
                <c:pt idx="346" formatCode="General">
                  <c:v>1.636958E-3</c:v>
                </c:pt>
                <c:pt idx="347" formatCode="General">
                  <c:v>1.5820809999999999E-3</c:v>
                </c:pt>
                <c:pt idx="348" formatCode="General">
                  <c:v>1.52874E-3</c:v>
                </c:pt>
                <c:pt idx="349" formatCode="General">
                  <c:v>1.4771770000000001E-3</c:v>
                </c:pt>
                <c:pt idx="350" formatCode="General">
                  <c:v>1.4276340000000001E-3</c:v>
                </c:pt>
                <c:pt idx="351" formatCode="General">
                  <c:v>1.3791420000000001E-3</c:v>
                </c:pt>
                <c:pt idx="352" formatCode="General">
                  <c:v>1.3319429999999999E-3</c:v>
                </c:pt>
                <c:pt idx="353" formatCode="General">
                  <c:v>1.286927E-3</c:v>
                </c:pt>
                <c:pt idx="354" formatCode="General">
                  <c:v>1.243769E-3</c:v>
                </c:pt>
                <c:pt idx="355" formatCode="General">
                  <c:v>1.2022280000000001E-3</c:v>
                </c:pt>
                <c:pt idx="356" formatCode="General">
                  <c:v>1.1617369999999999E-3</c:v>
                </c:pt>
                <c:pt idx="357" formatCode="General">
                  <c:v>1.1232670000000001E-3</c:v>
                </c:pt>
                <c:pt idx="358" formatCode="General">
                  <c:v>1.086332E-3</c:v>
                </c:pt>
                <c:pt idx="359" formatCode="General">
                  <c:v>1.0510140000000001E-3</c:v>
                </c:pt>
                <c:pt idx="360" formatCode="General">
                  <c:v>1.0166649999999999E-3</c:v>
                </c:pt>
                <c:pt idx="361" formatCode="General">
                  <c:v>9.841756000000001E-4</c:v>
                </c:pt>
                <c:pt idx="362" formatCode="General">
                  <c:v>9.5305990000000001E-4</c:v>
                </c:pt>
                <c:pt idx="363" formatCode="General">
                  <c:v>9.2315660000000005E-4</c:v>
                </c:pt>
                <c:pt idx="364" formatCode="General">
                  <c:v>8.9430390000000003E-4</c:v>
                </c:pt>
                <c:pt idx="365" formatCode="General">
                  <c:v>8.6731009999999997E-4</c:v>
                </c:pt>
                <c:pt idx="366" formatCode="General">
                  <c:v>8.4104359999999997E-4</c:v>
                </c:pt>
                <c:pt idx="367" formatCode="General">
                  <c:v>8.1671689999999997E-4</c:v>
                </c:pt>
                <c:pt idx="368" formatCode="General">
                  <c:v>7.9295579999999997E-4</c:v>
                </c:pt>
                <c:pt idx="369" formatCode="General">
                  <c:v>7.6951799999999996E-4</c:v>
                </c:pt>
                <c:pt idx="370" formatCode="General">
                  <c:v>7.4705020000000004E-4</c:v>
                </c:pt>
                <c:pt idx="371" formatCode="General">
                  <c:v>7.2571370000000003E-4</c:v>
                </c:pt>
                <c:pt idx="372" formatCode="General">
                  <c:v>7.0534709999999997E-4</c:v>
                </c:pt>
                <c:pt idx="373" formatCode="General">
                  <c:v>6.8554620000000005E-4</c:v>
                </c:pt>
                <c:pt idx="374" formatCode="General">
                  <c:v>6.6647270000000001E-4</c:v>
                </c:pt>
                <c:pt idx="375" formatCode="General">
                  <c:v>6.4844990000000003E-4</c:v>
                </c:pt>
                <c:pt idx="376" formatCode="General">
                  <c:v>6.3099279999999998E-4</c:v>
                </c:pt>
                <c:pt idx="377" formatCode="General">
                  <c:v>6.137782E-4</c:v>
                </c:pt>
                <c:pt idx="378" formatCode="General">
                  <c:v>5.9704850000000004E-4</c:v>
                </c:pt>
                <c:pt idx="379" formatCode="General">
                  <c:v>5.8104619999999995E-4</c:v>
                </c:pt>
                <c:pt idx="380" formatCode="General">
                  <c:v>5.6569040000000001E-4</c:v>
                </c:pt>
                <c:pt idx="381" formatCode="General">
                  <c:v>5.5017300000000005E-4</c:v>
                </c:pt>
                <c:pt idx="382" formatCode="General">
                  <c:v>5.3514049999999998E-4</c:v>
                </c:pt>
                <c:pt idx="383" formatCode="General">
                  <c:v>5.2026959999999995E-4</c:v>
                </c:pt>
                <c:pt idx="384" formatCode="General">
                  <c:v>5.0677269999999997E-4</c:v>
                </c:pt>
                <c:pt idx="385" formatCode="General">
                  <c:v>4.932758E-4</c:v>
                </c:pt>
                <c:pt idx="386" formatCode="General">
                  <c:v>4.7977890000000002E-4</c:v>
                </c:pt>
                <c:pt idx="387" formatCode="General">
                  <c:v>4.6628199999999999E-4</c:v>
                </c:pt>
                <c:pt idx="388" formatCode="General">
                  <c:v>4.5278499999999998E-4</c:v>
                </c:pt>
                <c:pt idx="389" formatCode="General">
                  <c:v>4.3928810000000001E-4</c:v>
                </c:pt>
                <c:pt idx="390" formatCode="General">
                  <c:v>4.2579119999999998E-4</c:v>
                </c:pt>
                <c:pt idx="391" formatCode="General">
                  <c:v>4.122943E-4</c:v>
                </c:pt>
                <c:pt idx="392" formatCode="General">
                  <c:v>3.9879740000000002E-4</c:v>
                </c:pt>
                <c:pt idx="393" formatCode="General">
                  <c:v>3.8530049999999999E-4</c:v>
                </c:pt>
                <c:pt idx="394" formatCode="General">
                  <c:v>3.7180349999999999E-4</c:v>
                </c:pt>
                <c:pt idx="395" formatCode="General">
                  <c:v>3.5830660000000001E-4</c:v>
                </c:pt>
                <c:pt idx="396" formatCode="General">
                  <c:v>3.4480969999999998E-4</c:v>
                </c:pt>
              </c:numCache>
            </c:numRef>
          </c:xVal>
          <c:yVal>
            <c:numRef>
              <c:f>'NP5H20 CRNa'!$H$2:$H$700</c:f>
              <c:numCache>
                <c:formatCode>0.000</c:formatCode>
                <c:ptCount val="699"/>
                <c:pt idx="0">
                  <c:v>4.124973998933177E-2</c:v>
                </c:pt>
                <c:pt idx="1">
                  <c:v>4.1247977404976419E-2</c:v>
                </c:pt>
                <c:pt idx="2">
                  <c:v>4.1246131979000719E-2</c:v>
                </c:pt>
                <c:pt idx="3">
                  <c:v>4.1244202006568302E-2</c:v>
                </c:pt>
                <c:pt idx="4">
                  <c:v>4.1242186833072271E-2</c:v>
                </c:pt>
                <c:pt idx="5">
                  <c:v>4.1240085313254467E-2</c:v>
                </c:pt>
                <c:pt idx="6">
                  <c:v>4.1237896438558581E-2</c:v>
                </c:pt>
                <c:pt idx="7">
                  <c:v>4.1235620142516527E-2</c:v>
                </c:pt>
                <c:pt idx="8">
                  <c:v>4.1233255492966608E-2</c:v>
                </c:pt>
                <c:pt idx="9">
                  <c:v>4.1230802799983875E-2</c:v>
                </c:pt>
                <c:pt idx="10">
                  <c:v>4.1227829254162331E-2</c:v>
                </c:pt>
                <c:pt idx="11">
                  <c:v>4.1225185119542228E-2</c:v>
                </c:pt>
                <c:pt idx="12">
                  <c:v>4.1222452902850343E-2</c:v>
                </c:pt>
                <c:pt idx="13">
                  <c:v>4.1219632616447073E-2</c:v>
                </c:pt>
                <c:pt idx="14">
                  <c:v>4.1216725368426889E-2</c:v>
                </c:pt>
                <c:pt idx="15">
                  <c:v>4.1211772013936124E-2</c:v>
                </c:pt>
                <c:pt idx="16">
                  <c:v>4.1208353272317984E-2</c:v>
                </c:pt>
                <c:pt idx="17">
                  <c:v>4.120481481365388E-2</c:v>
                </c:pt>
                <c:pt idx="18">
                  <c:v>4.1201157225419401E-2</c:v>
                </c:pt>
                <c:pt idx="19">
                  <c:v>4.1197384100686213E-2</c:v>
                </c:pt>
                <c:pt idx="20">
                  <c:v>4.119349702747431E-2</c:v>
                </c:pt>
                <c:pt idx="21">
                  <c:v>4.1189495249528356E-2</c:v>
                </c:pt>
                <c:pt idx="22">
                  <c:v>4.118537187020177E-2</c:v>
                </c:pt>
                <c:pt idx="23">
                  <c:v>4.118112375589577E-2</c:v>
                </c:pt>
                <c:pt idx="24">
                  <c:v>4.1176751134937246E-2</c:v>
                </c:pt>
                <c:pt idx="25">
                  <c:v>4.1172253818747027E-2</c:v>
                </c:pt>
                <c:pt idx="26">
                  <c:v>4.1167654362408747E-2</c:v>
                </c:pt>
                <c:pt idx="27">
                  <c:v>4.1162931245133288E-2</c:v>
                </c:pt>
                <c:pt idx="28">
                  <c:v>4.1158085219882012E-2</c:v>
                </c:pt>
                <c:pt idx="29">
                  <c:v>4.1153117574746406E-2</c:v>
                </c:pt>
                <c:pt idx="30">
                  <c:v>4.1148029657448196E-2</c:v>
                </c:pt>
                <c:pt idx="31">
                  <c:v>4.1142917220665043E-2</c:v>
                </c:pt>
                <c:pt idx="32">
                  <c:v>4.1137706408412182E-2</c:v>
                </c:pt>
                <c:pt idx="33">
                  <c:v>4.1132401728590062E-2</c:v>
                </c:pt>
                <c:pt idx="34">
                  <c:v>4.1127006775215927E-2</c:v>
                </c:pt>
                <c:pt idx="35">
                  <c:v>4.1121515117546088E-2</c:v>
                </c:pt>
                <c:pt idx="36">
                  <c:v>4.1115926612188769E-2</c:v>
                </c:pt>
                <c:pt idx="37">
                  <c:v>4.1110240413569442E-2</c:v>
                </c:pt>
                <c:pt idx="38">
                  <c:v>4.1104462631466755E-2</c:v>
                </c:pt>
                <c:pt idx="39">
                  <c:v>4.1098595475598979E-2</c:v>
                </c:pt>
                <c:pt idx="40">
                  <c:v>4.1092646103609909E-2</c:v>
                </c:pt>
                <c:pt idx="41">
                  <c:v>4.1086613328472063E-2</c:v>
                </c:pt>
                <c:pt idx="42">
                  <c:v>4.1080503374296785E-2</c:v>
                </c:pt>
                <c:pt idx="43">
                  <c:v>4.1074317630699818E-2</c:v>
                </c:pt>
                <c:pt idx="44">
                  <c:v>4.1068059439055629E-2</c:v>
                </c:pt>
                <c:pt idx="45">
                  <c:v>4.1061732262839531E-2</c:v>
                </c:pt>
                <c:pt idx="46">
                  <c:v>4.1055334981704765E-2</c:v>
                </c:pt>
                <c:pt idx="47">
                  <c:v>4.1048863588055415E-2</c:v>
                </c:pt>
                <c:pt idx="48">
                  <c:v>4.1042320701771377E-2</c:v>
                </c:pt>
                <c:pt idx="49">
                  <c:v>4.1035694947677698E-2</c:v>
                </c:pt>
                <c:pt idx="50">
                  <c:v>4.1028983510678678E-2</c:v>
                </c:pt>
                <c:pt idx="51">
                  <c:v>4.1022195006372511E-2</c:v>
                </c:pt>
                <c:pt idx="52">
                  <c:v>4.1015335606828483E-2</c:v>
                </c:pt>
                <c:pt idx="53">
                  <c:v>4.1008417823703153E-2</c:v>
                </c:pt>
                <c:pt idx="54">
                  <c:v>4.1001445009996751E-2</c:v>
                </c:pt>
                <c:pt idx="55">
                  <c:v>4.0994428388619282E-2</c:v>
                </c:pt>
                <c:pt idx="56">
                  <c:v>4.0987365712109619E-2</c:v>
                </c:pt>
                <c:pt idx="57">
                  <c:v>4.0980266458141339E-2</c:v>
                </c:pt>
                <c:pt idx="58">
                  <c:v>4.0973130938750824E-2</c:v>
                </c:pt>
                <c:pt idx="59">
                  <c:v>4.0965961877595422E-2</c:v>
                </c:pt>
                <c:pt idx="60">
                  <c:v>4.0958754634457417E-2</c:v>
                </c:pt>
                <c:pt idx="61">
                  <c:v>4.0951514345905576E-2</c:v>
                </c:pt>
                <c:pt idx="62">
                  <c:v>4.0944245546797264E-2</c:v>
                </c:pt>
                <c:pt idx="63">
                  <c:v>4.0936947788547937E-2</c:v>
                </c:pt>
                <c:pt idx="64">
                  <c:v>4.0929625814386632E-2</c:v>
                </c:pt>
                <c:pt idx="65">
                  <c:v>4.0922285478293172E-2</c:v>
                </c:pt>
                <c:pt idx="66">
                  <c:v>4.0914935618603258E-2</c:v>
                </c:pt>
                <c:pt idx="67">
                  <c:v>4.0907569946268894E-2</c:v>
                </c:pt>
                <c:pt idx="68">
                  <c:v>4.0900195674966743E-2</c:v>
                </c:pt>
                <c:pt idx="69">
                  <c:v>4.0892776150943159E-2</c:v>
                </c:pt>
                <c:pt idx="70">
                  <c:v>4.0885312700673922E-2</c:v>
                </c:pt>
                <c:pt idx="71">
                  <c:v>4.0877782552827646E-2</c:v>
                </c:pt>
                <c:pt idx="72">
                  <c:v>4.0870179317656061E-2</c:v>
                </c:pt>
                <c:pt idx="73">
                  <c:v>4.0862485347694211E-2</c:v>
                </c:pt>
                <c:pt idx="74">
                  <c:v>4.0854694131834464E-2</c:v>
                </c:pt>
                <c:pt idx="75">
                  <c:v>4.0846800882678135E-2</c:v>
                </c:pt>
                <c:pt idx="76">
                  <c:v>4.0838808877359703E-2</c:v>
                </c:pt>
                <c:pt idx="77">
                  <c:v>4.0830709032478402E-2</c:v>
                </c:pt>
                <c:pt idx="78">
                  <c:v>4.0822489673945306E-2</c:v>
                </c:pt>
                <c:pt idx="79">
                  <c:v>4.0814146082178406E-2</c:v>
                </c:pt>
                <c:pt idx="80">
                  <c:v>4.0805670049503515E-2</c:v>
                </c:pt>
                <c:pt idx="81">
                  <c:v>4.0797052966646305E-2</c:v>
                </c:pt>
                <c:pt idx="82">
                  <c:v>4.0788282418827697E-2</c:v>
                </c:pt>
                <c:pt idx="83">
                  <c:v>4.0779346489565278E-2</c:v>
                </c:pt>
                <c:pt idx="84">
                  <c:v>4.0770238453413758E-2</c:v>
                </c:pt>
                <c:pt idx="85">
                  <c:v>4.0760965430284506E-2</c:v>
                </c:pt>
                <c:pt idx="86">
                  <c:v>4.0751533889323281E-2</c:v>
                </c:pt>
                <c:pt idx="87">
                  <c:v>4.0741948378715365E-2</c:v>
                </c:pt>
                <c:pt idx="88">
                  <c:v>4.0732217541162741E-2</c:v>
                </c:pt>
                <c:pt idx="89">
                  <c:v>4.072234690780805E-2</c:v>
                </c:pt>
                <c:pt idx="90">
                  <c:v>4.0712333550468757E-2</c:v>
                </c:pt>
                <c:pt idx="91">
                  <c:v>4.0702170578180069E-2</c:v>
                </c:pt>
                <c:pt idx="92">
                  <c:v>4.0691848140200888E-2</c:v>
                </c:pt>
                <c:pt idx="93">
                  <c:v>4.0681363874850142E-2</c:v>
                </c:pt>
                <c:pt idx="94">
                  <c:v>4.0670719458437553E-2</c:v>
                </c:pt>
                <c:pt idx="95">
                  <c:v>4.0659909912143764E-2</c:v>
                </c:pt>
                <c:pt idx="96">
                  <c:v>4.0648928657554768E-2</c:v>
                </c:pt>
                <c:pt idx="97">
                  <c:v>4.0637778780075275E-2</c:v>
                </c:pt>
                <c:pt idx="98">
                  <c:v>4.0626456474180603E-2</c:v>
                </c:pt>
                <c:pt idx="99">
                  <c:v>4.0614963703752095E-2</c:v>
                </c:pt>
                <c:pt idx="100">
                  <c:v>4.0603299716425387E-2</c:v>
                </c:pt>
                <c:pt idx="101">
                  <c:v>4.0591457767907853E-2</c:v>
                </c:pt>
                <c:pt idx="102">
                  <c:v>4.0579435441366329E-2</c:v>
                </c:pt>
                <c:pt idx="103">
                  <c:v>4.0567222442071893E-2</c:v>
                </c:pt>
                <c:pt idx="104">
                  <c:v>4.0554793521479886E-2</c:v>
                </c:pt>
                <c:pt idx="105">
                  <c:v>4.0542147899063734E-2</c:v>
                </c:pt>
                <c:pt idx="106">
                  <c:v>4.0529283282229163E-2</c:v>
                </c:pt>
                <c:pt idx="107">
                  <c:v>4.051618393212255E-2</c:v>
                </c:pt>
                <c:pt idx="108">
                  <c:v>4.0502853789249289E-2</c:v>
                </c:pt>
                <c:pt idx="109">
                  <c:v>4.0489281584337962E-2</c:v>
                </c:pt>
                <c:pt idx="110">
                  <c:v>4.0475467909063437E-2</c:v>
                </c:pt>
                <c:pt idx="111">
                  <c:v>4.0461400965167454E-2</c:v>
                </c:pt>
                <c:pt idx="112">
                  <c:v>4.0447081242702396E-2</c:v>
                </c:pt>
                <c:pt idx="113">
                  <c:v>4.0432496381540908E-2</c:v>
                </c:pt>
                <c:pt idx="114">
                  <c:v>4.0417648674162324E-2</c:v>
                </c:pt>
                <c:pt idx="115">
                  <c:v>4.0402517471285787E-2</c:v>
                </c:pt>
                <c:pt idx="116">
                  <c:v>4.0387096735174863E-2</c:v>
                </c:pt>
                <c:pt idx="117">
                  <c:v>4.0371378255541206E-2</c:v>
                </c:pt>
                <c:pt idx="118">
                  <c:v>4.0355363840115496E-2</c:v>
                </c:pt>
                <c:pt idx="119">
                  <c:v>4.0339041046470472E-2</c:v>
                </c:pt>
                <c:pt idx="120">
                  <c:v>4.0322405386494037E-2</c:v>
                </c:pt>
                <c:pt idx="121">
                  <c:v>4.0305452385625946E-2</c:v>
                </c:pt>
                <c:pt idx="122">
                  <c:v>4.0288175358438399E-2</c:v>
                </c:pt>
                <c:pt idx="123">
                  <c:v>4.0270574309781648E-2</c:v>
                </c:pt>
                <c:pt idx="124">
                  <c:v>4.0252635698916232E-2</c:v>
                </c:pt>
                <c:pt idx="125">
                  <c:v>4.0234340535472181E-2</c:v>
                </c:pt>
                <c:pt idx="126">
                  <c:v>4.0215688075896323E-2</c:v>
                </c:pt>
                <c:pt idx="127">
                  <c:v>4.0196675516057982E-2</c:v>
                </c:pt>
                <c:pt idx="128">
                  <c:v>4.0177290192208642E-2</c:v>
                </c:pt>
                <c:pt idx="129">
                  <c:v>4.0157518853860819E-2</c:v>
                </c:pt>
                <c:pt idx="130">
                  <c:v>4.0137344995470718E-2</c:v>
                </c:pt>
                <c:pt idx="131">
                  <c:v>4.0116780849841729E-2</c:v>
                </c:pt>
                <c:pt idx="132">
                  <c:v>4.0095823792925457E-2</c:v>
                </c:pt>
                <c:pt idx="133">
                  <c:v>4.0074446226751714E-2</c:v>
                </c:pt>
                <c:pt idx="134">
                  <c:v>4.005264167731732E-2</c:v>
                </c:pt>
                <c:pt idx="135">
                  <c:v>4.0030391970461036E-2</c:v>
                </c:pt>
                <c:pt idx="136">
                  <c:v>4.0007701986976008E-2</c:v>
                </c:pt>
                <c:pt idx="137">
                  <c:v>3.998454701163081E-2</c:v>
                </c:pt>
                <c:pt idx="138">
                  <c:v>3.9960919618253217E-2</c:v>
                </c:pt>
                <c:pt idx="139">
                  <c:v>3.9936794429983616E-2</c:v>
                </c:pt>
                <c:pt idx="140">
                  <c:v>3.9912183643427988E-2</c:v>
                </c:pt>
                <c:pt idx="141">
                  <c:v>3.9887078523553346E-2</c:v>
                </c:pt>
                <c:pt idx="142">
                  <c:v>3.9861462387083671E-2</c:v>
                </c:pt>
                <c:pt idx="143">
                  <c:v>3.9835301202973364E-2</c:v>
                </c:pt>
                <c:pt idx="144">
                  <c:v>3.9808589277236121E-2</c:v>
                </c:pt>
                <c:pt idx="145">
                  <c:v>3.9781358720186157E-2</c:v>
                </c:pt>
                <c:pt idx="146">
                  <c:v>3.9753580519805209E-2</c:v>
                </c:pt>
                <c:pt idx="147">
                  <c:v>3.972520818337439E-2</c:v>
                </c:pt>
                <c:pt idx="148">
                  <c:v>3.9696236991815723E-2</c:v>
                </c:pt>
                <c:pt idx="149">
                  <c:v>3.9666659188181672E-2</c:v>
                </c:pt>
                <c:pt idx="150">
                  <c:v>3.9636463594499446E-2</c:v>
                </c:pt>
                <c:pt idx="151">
                  <c:v>3.960562961675123E-2</c:v>
                </c:pt>
                <c:pt idx="152">
                  <c:v>3.9574124756122799E-2</c:v>
                </c:pt>
                <c:pt idx="153">
                  <c:v>3.9541943282001717E-2</c:v>
                </c:pt>
                <c:pt idx="154">
                  <c:v>3.9509083905072843E-2</c:v>
                </c:pt>
                <c:pt idx="155">
                  <c:v>3.947549341490398E-2</c:v>
                </c:pt>
                <c:pt idx="156">
                  <c:v>3.944112949252316E-2</c:v>
                </c:pt>
                <c:pt idx="157">
                  <c:v>3.9405950879465294E-2</c:v>
                </c:pt>
                <c:pt idx="158">
                  <c:v>3.936995616319771E-2</c:v>
                </c:pt>
                <c:pt idx="159">
                  <c:v>3.9333139773724907E-2</c:v>
                </c:pt>
                <c:pt idx="160">
                  <c:v>3.9295428645576891E-2</c:v>
                </c:pt>
                <c:pt idx="161">
                  <c:v>3.9256711912620861E-2</c:v>
                </c:pt>
                <c:pt idx="162">
                  <c:v>3.9216978201568234E-2</c:v>
                </c:pt>
                <c:pt idx="163">
                  <c:v>3.9176214377232482E-2</c:v>
                </c:pt>
                <c:pt idx="164">
                  <c:v>3.9134363079561439E-2</c:v>
                </c:pt>
                <c:pt idx="165">
                  <c:v>3.9091337569816163E-2</c:v>
                </c:pt>
                <c:pt idx="166">
                  <c:v>3.9047087351534844E-2</c:v>
                </c:pt>
                <c:pt idx="167">
                  <c:v>3.9001525017808632E-2</c:v>
                </c:pt>
                <c:pt idx="168">
                  <c:v>3.8954563653003614E-2</c:v>
                </c:pt>
                <c:pt idx="169">
                  <c:v>3.8906135438747776E-2</c:v>
                </c:pt>
                <c:pt idx="170">
                  <c:v>3.8856141867014714E-2</c:v>
                </c:pt>
                <c:pt idx="171">
                  <c:v>3.880454626773569E-2</c:v>
                </c:pt>
                <c:pt idx="172">
                  <c:v>3.8751333604604629E-2</c:v>
                </c:pt>
                <c:pt idx="173">
                  <c:v>3.8696436962641717E-2</c:v>
                </c:pt>
                <c:pt idx="174">
                  <c:v>3.8639745561536334E-2</c:v>
                </c:pt>
                <c:pt idx="175">
                  <c:v>3.8581128208970243E-2</c:v>
                </c:pt>
                <c:pt idx="176">
                  <c:v>3.8520453109459736E-2</c:v>
                </c:pt>
                <c:pt idx="177">
                  <c:v>3.8457711949248109E-2</c:v>
                </c:pt>
                <c:pt idx="178">
                  <c:v>3.839280859267992E-2</c:v>
                </c:pt>
                <c:pt idx="179">
                  <c:v>3.8325533593204716E-2</c:v>
                </c:pt>
                <c:pt idx="180">
                  <c:v>3.8255862613236706E-2</c:v>
                </c:pt>
                <c:pt idx="181">
                  <c:v>3.8183498068394731E-2</c:v>
                </c:pt>
                <c:pt idx="182">
                  <c:v>3.8108236083463101E-2</c:v>
                </c:pt>
                <c:pt idx="183">
                  <c:v>3.8029944979004811E-2</c:v>
                </c:pt>
                <c:pt idx="184">
                  <c:v>3.7948453685924075E-2</c:v>
                </c:pt>
                <c:pt idx="185">
                  <c:v>3.7863665893819544E-2</c:v>
                </c:pt>
                <c:pt idx="186">
                  <c:v>3.7775399044039516E-2</c:v>
                </c:pt>
                <c:pt idx="187">
                  <c:v>3.76833646607087E-2</c:v>
                </c:pt>
                <c:pt idx="188">
                  <c:v>3.7587288127194543E-2</c:v>
                </c:pt>
                <c:pt idx="189">
                  <c:v>3.7486622399752721E-2</c:v>
                </c:pt>
                <c:pt idx="190">
                  <c:v>3.7381149567682452E-2</c:v>
                </c:pt>
                <c:pt idx="191">
                  <c:v>3.727066498797036E-2</c:v>
                </c:pt>
                <c:pt idx="192">
                  <c:v>3.7155261829346642E-2</c:v>
                </c:pt>
                <c:pt idx="193">
                  <c:v>3.7034764937639082E-2</c:v>
                </c:pt>
                <c:pt idx="194">
                  <c:v>3.6908646206112991E-2</c:v>
                </c:pt>
                <c:pt idx="195">
                  <c:v>3.6776738579912628E-2</c:v>
                </c:pt>
                <c:pt idx="196">
                  <c:v>3.6638529405665192E-2</c:v>
                </c:pt>
                <c:pt idx="197">
                  <c:v>3.6494632175677735E-2</c:v>
                </c:pt>
                <c:pt idx="198">
                  <c:v>3.6344996828732927E-2</c:v>
                </c:pt>
                <c:pt idx="199">
                  <c:v>3.6189402010427349E-2</c:v>
                </c:pt>
                <c:pt idx="200">
                  <c:v>3.6027697378702442E-2</c:v>
                </c:pt>
                <c:pt idx="201">
                  <c:v>3.5859574539922889E-2</c:v>
                </c:pt>
                <c:pt idx="202">
                  <c:v>3.568489420962058E-2</c:v>
                </c:pt>
                <c:pt idx="203">
                  <c:v>3.5503525119390755E-2</c:v>
                </c:pt>
                <c:pt idx="204">
                  <c:v>3.5315547463723805E-2</c:v>
                </c:pt>
                <c:pt idx="205">
                  <c:v>3.5121578925023621E-2</c:v>
                </c:pt>
                <c:pt idx="206">
                  <c:v>3.4921653309024893E-2</c:v>
                </c:pt>
                <c:pt idx="207">
                  <c:v>3.4715429148292794E-2</c:v>
                </c:pt>
                <c:pt idx="208">
                  <c:v>3.4502117360246477E-2</c:v>
                </c:pt>
                <c:pt idx="209">
                  <c:v>3.4281085557988721E-2</c:v>
                </c:pt>
                <c:pt idx="210">
                  <c:v>3.4052754679646684E-2</c:v>
                </c:pt>
                <c:pt idx="211">
                  <c:v>3.3816792997104855E-2</c:v>
                </c:pt>
                <c:pt idx="212">
                  <c:v>3.3573400720949748E-2</c:v>
                </c:pt>
                <c:pt idx="213">
                  <c:v>3.3321465479009771E-2</c:v>
                </c:pt>
                <c:pt idx="214">
                  <c:v>3.3060692303080057E-2</c:v>
                </c:pt>
                <c:pt idx="215">
                  <c:v>3.2790958762561974E-2</c:v>
                </c:pt>
                <c:pt idx="216">
                  <c:v>3.2512016420567363E-2</c:v>
                </c:pt>
                <c:pt idx="217">
                  <c:v>3.222390750083156E-2</c:v>
                </c:pt>
                <c:pt idx="218">
                  <c:v>3.1926496705484947E-2</c:v>
                </c:pt>
                <c:pt idx="219">
                  <c:v>3.1619788350449707E-2</c:v>
                </c:pt>
                <c:pt idx="220">
                  <c:v>3.1303611431127074E-2</c:v>
                </c:pt>
                <c:pt idx="221">
                  <c:v>3.0977455497766131E-2</c:v>
                </c:pt>
                <c:pt idx="222">
                  <c:v>3.0641106485177379E-2</c:v>
                </c:pt>
                <c:pt idx="223">
                  <c:v>3.0294836182743434E-2</c:v>
                </c:pt>
                <c:pt idx="224">
                  <c:v>2.993943462991094E-2</c:v>
                </c:pt>
                <c:pt idx="225">
                  <c:v>2.9575648505437098E-2</c:v>
                </c:pt>
                <c:pt idx="226">
                  <c:v>2.9203229657674867E-2</c:v>
                </c:pt>
                <c:pt idx="227">
                  <c:v>2.8822983524121607E-2</c:v>
                </c:pt>
                <c:pt idx="228">
                  <c:v>2.8435400383155049E-2</c:v>
                </c:pt>
                <c:pt idx="229">
                  <c:v>2.8041123727519161E-2</c:v>
                </c:pt>
                <c:pt idx="230">
                  <c:v>2.7640878871362854E-2</c:v>
                </c:pt>
                <c:pt idx="231">
                  <c:v>2.7235434274685579E-2</c:v>
                </c:pt>
                <c:pt idx="232">
                  <c:v>2.682535178431663E-2</c:v>
                </c:pt>
                <c:pt idx="233">
                  <c:v>2.6411233603389914E-2</c:v>
                </c:pt>
                <c:pt idx="234">
                  <c:v>2.5993721088427648E-2</c:v>
                </c:pt>
                <c:pt idx="235">
                  <c:v>2.5573452761063736E-2</c:v>
                </c:pt>
                <c:pt idx="236">
                  <c:v>2.5151301324622732E-2</c:v>
                </c:pt>
                <c:pt idx="237">
                  <c:v>2.4727974579528703E-2</c:v>
                </c:pt>
                <c:pt idx="238">
                  <c:v>2.4303976798750199E-2</c:v>
                </c:pt>
                <c:pt idx="239">
                  <c:v>2.3880009837892086E-2</c:v>
                </c:pt>
                <c:pt idx="240">
                  <c:v>2.3456963461008534E-2</c:v>
                </c:pt>
                <c:pt idx="241">
                  <c:v>2.3035252773390923E-2</c:v>
                </c:pt>
                <c:pt idx="242">
                  <c:v>2.2615460216943419E-2</c:v>
                </c:pt>
                <c:pt idx="243">
                  <c:v>2.2198443750132153E-2</c:v>
                </c:pt>
                <c:pt idx="244">
                  <c:v>2.1784466321012028E-2</c:v>
                </c:pt>
                <c:pt idx="245">
                  <c:v>2.1373766046174799E-2</c:v>
                </c:pt>
                <c:pt idx="246">
                  <c:v>2.0966526331153805E-2</c:v>
                </c:pt>
                <c:pt idx="247">
                  <c:v>2.056282096484801E-2</c:v>
                </c:pt>
                <c:pt idx="248">
                  <c:v>2.016349583359563E-2</c:v>
                </c:pt>
                <c:pt idx="249">
                  <c:v>1.9768467292261283E-2</c:v>
                </c:pt>
                <c:pt idx="250">
                  <c:v>1.9378289213387693E-2</c:v>
                </c:pt>
                <c:pt idx="251">
                  <c:v>1.8993105318959147E-2</c:v>
                </c:pt>
                <c:pt idx="252">
                  <c:v>1.8612676835117897E-2</c:v>
                </c:pt>
                <c:pt idx="253">
                  <c:v>1.8237278362092688E-2</c:v>
                </c:pt>
                <c:pt idx="254">
                  <c:v>1.7867304940039661E-2</c:v>
                </c:pt>
                <c:pt idx="255">
                  <c:v>1.7502880121148173E-2</c:v>
                </c:pt>
                <c:pt idx="256">
                  <c:v>1.7144056713876789E-2</c:v>
                </c:pt>
                <c:pt idx="257">
                  <c:v>1.6790857867098413E-2</c:v>
                </c:pt>
                <c:pt idx="258">
                  <c:v>1.6443168824342595E-2</c:v>
                </c:pt>
                <c:pt idx="259">
                  <c:v>1.6100440983034422E-2</c:v>
                </c:pt>
                <c:pt idx="260">
                  <c:v>1.5763152565567567E-2</c:v>
                </c:pt>
                <c:pt idx="261">
                  <c:v>1.5431204355587135E-2</c:v>
                </c:pt>
                <c:pt idx="262">
                  <c:v>1.510452095910444E-2</c:v>
                </c:pt>
                <c:pt idx="263">
                  <c:v>1.4783052173253064E-2</c:v>
                </c:pt>
                <c:pt idx="264">
                  <c:v>1.4467245067505144E-2</c:v>
                </c:pt>
                <c:pt idx="265">
                  <c:v>1.4156644140830807E-2</c:v>
                </c:pt>
                <c:pt idx="266">
                  <c:v>1.385118677875059E-2</c:v>
                </c:pt>
                <c:pt idx="267">
                  <c:v>1.355080411872114E-2</c:v>
                </c:pt>
                <c:pt idx="268">
                  <c:v>1.3255872005810536E-2</c:v>
                </c:pt>
                <c:pt idx="269">
                  <c:v>1.2966088099594006E-2</c:v>
                </c:pt>
                <c:pt idx="270">
                  <c:v>1.2681316610271033E-2</c:v>
                </c:pt>
                <c:pt idx="271">
                  <c:v>1.2401748169663569E-2</c:v>
                </c:pt>
                <c:pt idx="272">
                  <c:v>1.2126819014565035E-2</c:v>
                </c:pt>
                <c:pt idx="273">
                  <c:v>1.1856500599981779E-2</c:v>
                </c:pt>
                <c:pt idx="274">
                  <c:v>1.159127097656763E-2</c:v>
                </c:pt>
                <c:pt idx="275">
                  <c:v>1.13311690693285E-2</c:v>
                </c:pt>
                <c:pt idx="276">
                  <c:v>1.1075745995554574E-2</c:v>
                </c:pt>
                <c:pt idx="277">
                  <c:v>1.0825041959429797E-2</c:v>
                </c:pt>
                <c:pt idx="278">
                  <c:v>1.0579670925099181E-2</c:v>
                </c:pt>
                <c:pt idx="279">
                  <c:v>1.0339015771733365E-2</c:v>
                </c:pt>
                <c:pt idx="280">
                  <c:v>1.0102621878688467E-2</c:v>
                </c:pt>
                <c:pt idx="281">
                  <c:v>9.8712315388399339E-3</c:v>
                </c:pt>
                <c:pt idx="282">
                  <c:v>9.6443776275777632E-3</c:v>
                </c:pt>
                <c:pt idx="283">
                  <c:v>9.4220081392539148E-3</c:v>
                </c:pt>
                <c:pt idx="284">
                  <c:v>9.2040871848201658E-3</c:v>
                </c:pt>
                <c:pt idx="285">
                  <c:v>8.9904107852079203E-3</c:v>
                </c:pt>
                <c:pt idx="286">
                  <c:v>8.78079502074707E-3</c:v>
                </c:pt>
                <c:pt idx="287">
                  <c:v>8.575330361906261E-3</c:v>
                </c:pt>
                <c:pt idx="288">
                  <c:v>8.3741084910075089E-3</c:v>
                </c:pt>
                <c:pt idx="289">
                  <c:v>8.1775174508936389E-3</c:v>
                </c:pt>
                <c:pt idx="290">
                  <c:v>7.9836066901256067E-3</c:v>
                </c:pt>
                <c:pt idx="291">
                  <c:v>7.7937049202929549E-3</c:v>
                </c:pt>
                <c:pt idx="292">
                  <c:v>7.6078270724895675E-3</c:v>
                </c:pt>
                <c:pt idx="293">
                  <c:v>7.4246020197293507E-3</c:v>
                </c:pt>
                <c:pt idx="294">
                  <c:v>7.2441142435647485E-3</c:v>
                </c:pt>
                <c:pt idx="295">
                  <c:v>7.0672530719458468E-3</c:v>
                </c:pt>
                <c:pt idx="296">
                  <c:v>6.8935911527649883E-3</c:v>
                </c:pt>
                <c:pt idx="297">
                  <c:v>6.7218943937437286E-3</c:v>
                </c:pt>
                <c:pt idx="298">
                  <c:v>6.5531246979703556E-3</c:v>
                </c:pt>
                <c:pt idx="299">
                  <c:v>6.3875109637601749E-3</c:v>
                </c:pt>
                <c:pt idx="300">
                  <c:v>6.2238154982114258E-3</c:v>
                </c:pt>
                <c:pt idx="301">
                  <c:v>6.0625574331249271E-3</c:v>
                </c:pt>
                <c:pt idx="302">
                  <c:v>5.9032316261390565E-3</c:v>
                </c:pt>
                <c:pt idx="303">
                  <c:v>5.7465800278063191E-3</c:v>
                </c:pt>
                <c:pt idx="304">
                  <c:v>5.5919480445875275E-3</c:v>
                </c:pt>
                <c:pt idx="305">
                  <c:v>5.4389701244726245E-3</c:v>
                </c:pt>
                <c:pt idx="306">
                  <c:v>5.2892784876134536E-3</c:v>
                </c:pt>
                <c:pt idx="307">
                  <c:v>5.1414753112924922E-3</c:v>
                </c:pt>
                <c:pt idx="308">
                  <c:v>4.9950497640911893E-3</c:v>
                </c:pt>
                <c:pt idx="309">
                  <c:v>4.8513369376622269E-3</c:v>
                </c:pt>
                <c:pt idx="310">
                  <c:v>4.7101206877592904E-3</c:v>
                </c:pt>
                <c:pt idx="311">
                  <c:v>4.5713344224414488E-3</c:v>
                </c:pt>
                <c:pt idx="312">
                  <c:v>4.4356495164819655E-3</c:v>
                </c:pt>
                <c:pt idx="313">
                  <c:v>4.303368880895545E-3</c:v>
                </c:pt>
                <c:pt idx="314">
                  <c:v>4.1741292137422378E-3</c:v>
                </c:pt>
                <c:pt idx="315">
                  <c:v>4.0471931355452817E-3</c:v>
                </c:pt>
                <c:pt idx="316">
                  <c:v>3.9234567653951757E-3</c:v>
                </c:pt>
                <c:pt idx="317">
                  <c:v>3.8031492935749378E-3</c:v>
                </c:pt>
                <c:pt idx="318">
                  <c:v>3.6864246743617247E-3</c:v>
                </c:pt>
                <c:pt idx="319">
                  <c:v>3.5730649913994278E-3</c:v>
                </c:pt>
                <c:pt idx="320">
                  <c:v>3.4631509943653218E-3</c:v>
                </c:pt>
                <c:pt idx="321">
                  <c:v>3.3567624248761739E-3</c:v>
                </c:pt>
                <c:pt idx="322">
                  <c:v>3.2533069590275332E-3</c:v>
                </c:pt>
                <c:pt idx="323">
                  <c:v>3.153609345416337E-3</c:v>
                </c:pt>
                <c:pt idx="324">
                  <c:v>3.0582703494859559E-3</c:v>
                </c:pt>
                <c:pt idx="325">
                  <c:v>2.96684857471989E-3</c:v>
                </c:pt>
                <c:pt idx="326">
                  <c:v>2.8789007945927148E-3</c:v>
                </c:pt>
                <c:pt idx="327">
                  <c:v>2.7933845566624235E-3</c:v>
                </c:pt>
                <c:pt idx="328">
                  <c:v>2.7102295171796986E-3</c:v>
                </c:pt>
                <c:pt idx="329">
                  <c:v>2.6289142083176622E-3</c:v>
                </c:pt>
                <c:pt idx="330">
                  <c:v>2.5496651386705286E-3</c:v>
                </c:pt>
                <c:pt idx="331">
                  <c:v>2.4727090233683238E-3</c:v>
                </c:pt>
                <c:pt idx="332">
                  <c:v>2.3982709134612997E-3</c:v>
                </c:pt>
                <c:pt idx="333">
                  <c:v>2.3257563696474398E-3</c:v>
                </c:pt>
                <c:pt idx="334">
                  <c:v>2.2550162519301945E-3</c:v>
                </c:pt>
                <c:pt idx="335">
                  <c:v>2.1854550659840422E-3</c:v>
                </c:pt>
                <c:pt idx="336">
                  <c:v>2.1181950191097852E-3</c:v>
                </c:pt>
                <c:pt idx="337">
                  <c:v>2.0529388115599423E-3</c:v>
                </c:pt>
                <c:pt idx="338">
                  <c:v>1.9890145732920422E-3</c:v>
                </c:pt>
                <c:pt idx="339">
                  <c:v>1.9259730450857323E-3</c:v>
                </c:pt>
                <c:pt idx="340">
                  <c:v>1.8644154140994434E-3</c:v>
                </c:pt>
                <c:pt idx="341">
                  <c:v>1.8037430393245968E-3</c:v>
                </c:pt>
                <c:pt idx="342">
                  <c:v>1.7441818565011897E-3</c:v>
                </c:pt>
                <c:pt idx="343">
                  <c:v>1.685956123933444E-3</c:v>
                </c:pt>
                <c:pt idx="344">
                  <c:v>1.6296668256205388E-3</c:v>
                </c:pt>
                <c:pt idx="345">
                  <c:v>1.5752409731738324E-3</c:v>
                </c:pt>
                <c:pt idx="346">
                  <c:v>1.5228290841609279E-3</c:v>
                </c:pt>
                <c:pt idx="347">
                  <c:v>1.4719070729429752E-3</c:v>
                </c:pt>
                <c:pt idx="348">
                  <c:v>1.4224015305687914E-3</c:v>
                </c:pt>
                <c:pt idx="349">
                  <c:v>1.374537892152647E-3</c:v>
                </c:pt>
                <c:pt idx="350">
                  <c:v>1.3285417132444467E-3</c:v>
                </c:pt>
                <c:pt idx="351">
                  <c:v>1.2835140849934128E-3</c:v>
                </c:pt>
                <c:pt idx="352">
                  <c:v>1.2396802539566003E-3</c:v>
                </c:pt>
                <c:pt idx="353">
                  <c:v>1.1978675220527199E-3</c:v>
                </c:pt>
                <c:pt idx="354">
                  <c:v>1.1577748556790112E-3</c:v>
                </c:pt>
                <c:pt idx="355">
                  <c:v>1.1191790632445857E-3</c:v>
                </c:pt>
                <c:pt idx="356">
                  <c:v>1.0815538573124553E-3</c:v>
                </c:pt>
                <c:pt idx="357">
                  <c:v>1.0458020786738181E-3</c:v>
                </c:pt>
                <c:pt idx="358">
                  <c:v>1.0114726917815949E-3</c:v>
                </c:pt>
                <c:pt idx="359">
                  <c:v>9.7864243983658019E-4</c:v>
                </c:pt>
                <c:pt idx="360">
                  <c:v>9.4670938406606368E-4</c:v>
                </c:pt>
                <c:pt idx="361">
                  <c:v>9.1650191886559766E-4</c:v>
                </c:pt>
                <c:pt idx="362">
                  <c:v>8.875687463916086E-4</c:v>
                </c:pt>
                <c:pt idx="363">
                  <c:v>8.5976024273624971E-4</c:v>
                </c:pt>
                <c:pt idx="364">
                  <c:v>8.3292624663469238E-4</c:v>
                </c:pt>
                <c:pt idx="365">
                  <c:v>8.078188756302677E-4</c:v>
                </c:pt>
                <c:pt idx="366">
                  <c:v>7.8338592557134726E-4</c:v>
                </c:pt>
                <c:pt idx="367">
                  <c:v>7.6075556344848037E-4</c:v>
                </c:pt>
                <c:pt idx="368">
                  <c:v>7.3864968964958003E-4</c:v>
                </c:pt>
                <c:pt idx="369">
                  <c:v>7.1684297833277425E-4</c:v>
                </c:pt>
                <c:pt idx="370">
                  <c:v>6.9593725786455923E-4</c:v>
                </c:pt>
                <c:pt idx="371">
                  <c:v>6.7608282173356872E-4</c:v>
                </c:pt>
                <c:pt idx="372">
                  <c:v>6.5712967900824005E-4</c:v>
                </c:pt>
                <c:pt idx="373">
                  <c:v>6.3870182028495767E-4</c:v>
                </c:pt>
                <c:pt idx="374">
                  <c:v>6.2094984547985451E-4</c:v>
                </c:pt>
                <c:pt idx="375">
                  <c:v>6.0417480239526521E-4</c:v>
                </c:pt>
                <c:pt idx="376">
                  <c:v>5.8792539744150613E-4</c:v>
                </c:pt>
                <c:pt idx="377">
                  <c:v>5.7190085240912145E-4</c:v>
                </c:pt>
                <c:pt idx="378">
                  <c:v>5.563268649760849E-4</c:v>
                </c:pt>
                <c:pt idx="379">
                  <c:v>5.4142927115228125E-4</c:v>
                </c:pt>
                <c:pt idx="380">
                  <c:v>5.2713285187579477E-4</c:v>
                </c:pt>
                <c:pt idx="381">
                  <c:v>5.1268529055364801E-4</c:v>
                </c:pt>
                <c:pt idx="382">
                  <c:v>4.9868853658020437E-4</c:v>
                </c:pt>
                <c:pt idx="383">
                  <c:v>4.8484160833022247E-4</c:v>
                </c:pt>
                <c:pt idx="384">
                  <c:v>4.7227351944578049E-4</c:v>
                </c:pt>
                <c:pt idx="385">
                  <c:v>4.5970490710647637E-4</c:v>
                </c:pt>
                <c:pt idx="386">
                  <c:v>4.4713577172205083E-4</c:v>
                </c:pt>
                <c:pt idx="387">
                  <c:v>4.3456611370185338E-4</c:v>
                </c:pt>
                <c:pt idx="388">
                  <c:v>4.2199584031906725E-4</c:v>
                </c:pt>
                <c:pt idx="389">
                  <c:v>4.0942513824993265E-4</c:v>
                </c:pt>
                <c:pt idx="390">
                  <c:v>3.9685391477071926E-4</c:v>
                </c:pt>
                <c:pt idx="391">
                  <c:v>3.8428217028921676E-4</c:v>
                </c:pt>
                <c:pt idx="392">
                  <c:v>3.7170990521282371E-4</c:v>
                </c:pt>
                <c:pt idx="393">
                  <c:v>3.5913711994855487E-4</c:v>
                </c:pt>
                <c:pt idx="394">
                  <c:v>3.4656372174411617E-4</c:v>
                </c:pt>
                <c:pt idx="395">
                  <c:v>3.3398989731971715E-4</c:v>
                </c:pt>
                <c:pt idx="396">
                  <c:v>3.2141555392614218E-4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wre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'NP5H20 CRNa'!$B$2:$B$700</c:f>
              <c:numCache>
                <c:formatCode>0.000</c:formatCode>
                <c:ptCount val="699"/>
                <c:pt idx="0">
                  <c:v>0.21769069999999999</c:v>
                </c:pt>
                <c:pt idx="1">
                  <c:v>0.2168291</c:v>
                </c:pt>
                <c:pt idx="2">
                  <c:v>0.21596760000000001</c:v>
                </c:pt>
                <c:pt idx="3">
                  <c:v>0.21510599999999999</c:v>
                </c:pt>
                <c:pt idx="4">
                  <c:v>0.2142445</c:v>
                </c:pt>
                <c:pt idx="5">
                  <c:v>0.21338299999999999</c:v>
                </c:pt>
                <c:pt idx="6">
                  <c:v>0.2125214</c:v>
                </c:pt>
                <c:pt idx="7">
                  <c:v>0.21165990000000001</c:v>
                </c:pt>
                <c:pt idx="8">
                  <c:v>0.21079829999999999</c:v>
                </c:pt>
                <c:pt idx="9">
                  <c:v>0.20993680000000001</c:v>
                </c:pt>
                <c:pt idx="10">
                  <c:v>0.2089316</c:v>
                </c:pt>
                <c:pt idx="11">
                  <c:v>0.20807010000000001</c:v>
                </c:pt>
                <c:pt idx="12">
                  <c:v>0.20720859999999999</c:v>
                </c:pt>
                <c:pt idx="13">
                  <c:v>0.206347</c:v>
                </c:pt>
                <c:pt idx="14">
                  <c:v>0.20548549999999999</c:v>
                </c:pt>
                <c:pt idx="15">
                  <c:v>0.20407320000000001</c:v>
                </c:pt>
                <c:pt idx="16">
                  <c:v>0.2031348</c:v>
                </c:pt>
                <c:pt idx="17">
                  <c:v>0.20219139999999999</c:v>
                </c:pt>
                <c:pt idx="18">
                  <c:v>0.20124330000000001</c:v>
                </c:pt>
                <c:pt idx="19">
                  <c:v>0.20029150000000001</c:v>
                </c:pt>
                <c:pt idx="20">
                  <c:v>0.1993364</c:v>
                </c:pt>
                <c:pt idx="21">
                  <c:v>0.19837779999999999</c:v>
                </c:pt>
                <c:pt idx="22">
                  <c:v>0.19741410000000001</c:v>
                </c:pt>
                <c:pt idx="23">
                  <c:v>0.1964447</c:v>
                </c:pt>
                <c:pt idx="24">
                  <c:v>0.1954698</c:v>
                </c:pt>
                <c:pt idx="25">
                  <c:v>0.19448950000000001</c:v>
                </c:pt>
                <c:pt idx="26">
                  <c:v>0.19350870000000001</c:v>
                </c:pt>
                <c:pt idx="27">
                  <c:v>0.19252279999999999</c:v>
                </c:pt>
                <c:pt idx="28">
                  <c:v>0.19153210000000001</c:v>
                </c:pt>
                <c:pt idx="29">
                  <c:v>0.19053700000000001</c:v>
                </c:pt>
                <c:pt idx="30">
                  <c:v>0.18953790000000001</c:v>
                </c:pt>
                <c:pt idx="31">
                  <c:v>0.1885532</c:v>
                </c:pt>
                <c:pt idx="32">
                  <c:v>0.18756819999999999</c:v>
                </c:pt>
                <c:pt idx="33">
                  <c:v>0.18658369999999999</c:v>
                </c:pt>
                <c:pt idx="34">
                  <c:v>0.1856003</c:v>
                </c:pt>
                <c:pt idx="35">
                  <c:v>0.1846168</c:v>
                </c:pt>
                <c:pt idx="36">
                  <c:v>0.1836332</c:v>
                </c:pt>
                <c:pt idx="37">
                  <c:v>0.18264939999999999</c:v>
                </c:pt>
                <c:pt idx="38">
                  <c:v>0.18166650000000001</c:v>
                </c:pt>
                <c:pt idx="39">
                  <c:v>0.18068490000000001</c:v>
                </c:pt>
                <c:pt idx="40">
                  <c:v>0.1797058</c:v>
                </c:pt>
                <c:pt idx="41">
                  <c:v>0.178729</c:v>
                </c:pt>
                <c:pt idx="42">
                  <c:v>0.17775550000000001</c:v>
                </c:pt>
                <c:pt idx="43">
                  <c:v>0.17678550000000001</c:v>
                </c:pt>
                <c:pt idx="44">
                  <c:v>0.17581949999999999</c:v>
                </c:pt>
                <c:pt idx="45">
                  <c:v>0.17485800000000001</c:v>
                </c:pt>
                <c:pt idx="46">
                  <c:v>0.17390079999999999</c:v>
                </c:pt>
                <c:pt idx="47">
                  <c:v>0.1729473</c:v>
                </c:pt>
                <c:pt idx="48">
                  <c:v>0.17199790000000001</c:v>
                </c:pt>
                <c:pt idx="49">
                  <c:v>0.17105100000000001</c:v>
                </c:pt>
                <c:pt idx="50">
                  <c:v>0.17010629999999999</c:v>
                </c:pt>
                <c:pt idx="51">
                  <c:v>0.16916510000000001</c:v>
                </c:pt>
                <c:pt idx="52">
                  <c:v>0.1682283</c:v>
                </c:pt>
                <c:pt idx="53">
                  <c:v>0.16729759999999999</c:v>
                </c:pt>
                <c:pt idx="54">
                  <c:v>0.1663734</c:v>
                </c:pt>
                <c:pt idx="55">
                  <c:v>0.1654571</c:v>
                </c:pt>
                <c:pt idx="56">
                  <c:v>0.16454830000000001</c:v>
                </c:pt>
                <c:pt idx="57">
                  <c:v>0.16364809999999999</c:v>
                </c:pt>
                <c:pt idx="58">
                  <c:v>0.1627564</c:v>
                </c:pt>
                <c:pt idx="59">
                  <c:v>0.1618734</c:v>
                </c:pt>
                <c:pt idx="60">
                  <c:v>0.16099840000000001</c:v>
                </c:pt>
                <c:pt idx="61">
                  <c:v>0.16013189999999999</c:v>
                </c:pt>
                <c:pt idx="62">
                  <c:v>0.15927430000000001</c:v>
                </c:pt>
                <c:pt idx="63">
                  <c:v>0.15842539999999999</c:v>
                </c:pt>
                <c:pt idx="64">
                  <c:v>0.15758559999999999</c:v>
                </c:pt>
                <c:pt idx="65">
                  <c:v>0.15675539999999999</c:v>
                </c:pt>
                <c:pt idx="66">
                  <c:v>0.15593560000000001</c:v>
                </c:pt>
                <c:pt idx="67">
                  <c:v>0.15512529999999999</c:v>
                </c:pt>
                <c:pt idx="68">
                  <c:v>0.15432509999999999</c:v>
                </c:pt>
                <c:pt idx="69">
                  <c:v>0.1535309</c:v>
                </c:pt>
                <c:pt idx="70">
                  <c:v>0.15274280000000001</c:v>
                </c:pt>
                <c:pt idx="71">
                  <c:v>0.15195839999999999</c:v>
                </c:pt>
                <c:pt idx="72">
                  <c:v>0.15117710000000001</c:v>
                </c:pt>
                <c:pt idx="73">
                  <c:v>0.15039720000000001</c:v>
                </c:pt>
                <c:pt idx="74">
                  <c:v>0.14961820000000001</c:v>
                </c:pt>
                <c:pt idx="75">
                  <c:v>0.14883979999999999</c:v>
                </c:pt>
                <c:pt idx="76">
                  <c:v>0.14806250000000001</c:v>
                </c:pt>
                <c:pt idx="77">
                  <c:v>0.14728559999999999</c:v>
                </c:pt>
                <c:pt idx="78">
                  <c:v>0.14650820000000001</c:v>
                </c:pt>
                <c:pt idx="79">
                  <c:v>0.1457301</c:v>
                </c:pt>
                <c:pt idx="80">
                  <c:v>0.14495079999999999</c:v>
                </c:pt>
                <c:pt idx="81">
                  <c:v>0.14416979999999999</c:v>
                </c:pt>
                <c:pt idx="82">
                  <c:v>0.14338629999999999</c:v>
                </c:pt>
                <c:pt idx="83">
                  <c:v>0.14259959999999999</c:v>
                </c:pt>
                <c:pt idx="84">
                  <c:v>0.1418095</c:v>
                </c:pt>
                <c:pt idx="85">
                  <c:v>0.141017</c:v>
                </c:pt>
                <c:pt idx="86">
                  <c:v>0.14022299999999999</c:v>
                </c:pt>
                <c:pt idx="87">
                  <c:v>0.1394282</c:v>
                </c:pt>
                <c:pt idx="88">
                  <c:v>0.1386336</c:v>
                </c:pt>
                <c:pt idx="89">
                  <c:v>0.13783989999999999</c:v>
                </c:pt>
                <c:pt idx="90">
                  <c:v>0.13704710000000001</c:v>
                </c:pt>
                <c:pt idx="91">
                  <c:v>0.13625490000000001</c:v>
                </c:pt>
                <c:pt idx="92">
                  <c:v>0.13546279999999999</c:v>
                </c:pt>
                <c:pt idx="93">
                  <c:v>0.13467090000000001</c:v>
                </c:pt>
                <c:pt idx="94">
                  <c:v>0.13387959999999999</c:v>
                </c:pt>
                <c:pt idx="95">
                  <c:v>0.13308880000000001</c:v>
                </c:pt>
                <c:pt idx="96">
                  <c:v>0.13229830000000001</c:v>
                </c:pt>
                <c:pt idx="97">
                  <c:v>0.1315086</c:v>
                </c:pt>
                <c:pt idx="98">
                  <c:v>0.13071969999999999</c:v>
                </c:pt>
                <c:pt idx="99">
                  <c:v>0.12993199999999999</c:v>
                </c:pt>
                <c:pt idx="100">
                  <c:v>0.1291457</c:v>
                </c:pt>
                <c:pt idx="101">
                  <c:v>0.12836059999999999</c:v>
                </c:pt>
                <c:pt idx="102">
                  <c:v>0.12757679999999999</c:v>
                </c:pt>
                <c:pt idx="103">
                  <c:v>0.12679389999999999</c:v>
                </c:pt>
                <c:pt idx="104">
                  <c:v>0.1260106</c:v>
                </c:pt>
                <c:pt idx="105">
                  <c:v>0.12522720000000001</c:v>
                </c:pt>
                <c:pt idx="106">
                  <c:v>0.1244439</c:v>
                </c:pt>
                <c:pt idx="107">
                  <c:v>0.1236601</c:v>
                </c:pt>
                <c:pt idx="108">
                  <c:v>0.1228764</c:v>
                </c:pt>
                <c:pt idx="109">
                  <c:v>0.12209250000000001</c:v>
                </c:pt>
                <c:pt idx="110">
                  <c:v>0.12130879999999999</c:v>
                </c:pt>
                <c:pt idx="111">
                  <c:v>0.12052499999999999</c:v>
                </c:pt>
                <c:pt idx="112">
                  <c:v>0.1197415</c:v>
                </c:pt>
                <c:pt idx="113">
                  <c:v>0.11895799999999999</c:v>
                </c:pt>
                <c:pt idx="114">
                  <c:v>0.118175</c:v>
                </c:pt>
                <c:pt idx="115">
                  <c:v>0.1173918</c:v>
                </c:pt>
                <c:pt idx="116">
                  <c:v>0.1166085</c:v>
                </c:pt>
                <c:pt idx="117">
                  <c:v>0.1158251</c:v>
                </c:pt>
                <c:pt idx="118">
                  <c:v>0.11504209999999999</c:v>
                </c:pt>
                <c:pt idx="119">
                  <c:v>0.11425929999999999</c:v>
                </c:pt>
                <c:pt idx="120">
                  <c:v>0.11347690000000001</c:v>
                </c:pt>
                <c:pt idx="121">
                  <c:v>0.11269510000000001</c:v>
                </c:pt>
                <c:pt idx="122">
                  <c:v>0.111914</c:v>
                </c:pt>
                <c:pt idx="123">
                  <c:v>0.111134</c:v>
                </c:pt>
                <c:pt idx="124">
                  <c:v>0.11035490000000001</c:v>
                </c:pt>
                <c:pt idx="125">
                  <c:v>0.1095763</c:v>
                </c:pt>
                <c:pt idx="126">
                  <c:v>0.1087986</c:v>
                </c:pt>
                <c:pt idx="127">
                  <c:v>0.1080221</c:v>
                </c:pt>
                <c:pt idx="128">
                  <c:v>0.1072467</c:v>
                </c:pt>
                <c:pt idx="129">
                  <c:v>0.10647230000000001</c:v>
                </c:pt>
                <c:pt idx="130">
                  <c:v>0.10569870000000001</c:v>
                </c:pt>
                <c:pt idx="131">
                  <c:v>0.1049268</c:v>
                </c:pt>
                <c:pt idx="132">
                  <c:v>0.1041569</c:v>
                </c:pt>
                <c:pt idx="133">
                  <c:v>0.10338840000000001</c:v>
                </c:pt>
                <c:pt idx="134">
                  <c:v>0.1026215</c:v>
                </c:pt>
                <c:pt idx="135">
                  <c:v>0.101856</c:v>
                </c:pt>
                <c:pt idx="136">
                  <c:v>0.1010925</c:v>
                </c:pt>
                <c:pt idx="137">
                  <c:v>0.10033060000000001</c:v>
                </c:pt>
                <c:pt idx="138">
                  <c:v>9.9570500000000006E-2</c:v>
                </c:pt>
                <c:pt idx="139">
                  <c:v>9.8811839999999998E-2</c:v>
                </c:pt>
                <c:pt idx="140">
                  <c:v>9.8055450000000002E-2</c:v>
                </c:pt>
                <c:pt idx="141">
                  <c:v>9.7301479999999996E-2</c:v>
                </c:pt>
                <c:pt idx="142">
                  <c:v>9.6549850000000007E-2</c:v>
                </c:pt>
                <c:pt idx="143">
                  <c:v>9.5800010000000005E-2</c:v>
                </c:pt>
                <c:pt idx="144">
                  <c:v>9.505226E-2</c:v>
                </c:pt>
                <c:pt idx="145">
                  <c:v>9.4307909999999995E-2</c:v>
                </c:pt>
                <c:pt idx="146">
                  <c:v>9.3566549999999998E-2</c:v>
                </c:pt>
                <c:pt idx="147">
                  <c:v>9.2827370000000006E-2</c:v>
                </c:pt>
                <c:pt idx="148">
                  <c:v>9.2090699999999998E-2</c:v>
                </c:pt>
                <c:pt idx="149">
                  <c:v>9.1356779999999999E-2</c:v>
                </c:pt>
                <c:pt idx="150">
                  <c:v>9.062576E-2</c:v>
                </c:pt>
                <c:pt idx="151">
                  <c:v>8.9897569999999996E-2</c:v>
                </c:pt>
                <c:pt idx="152">
                  <c:v>8.9171890000000004E-2</c:v>
                </c:pt>
                <c:pt idx="153">
                  <c:v>8.8449040000000007E-2</c:v>
                </c:pt>
                <c:pt idx="154">
                  <c:v>8.7729420000000002E-2</c:v>
                </c:pt>
                <c:pt idx="155">
                  <c:v>8.7012309999999995E-2</c:v>
                </c:pt>
                <c:pt idx="156">
                  <c:v>8.6297299999999993E-2</c:v>
                </c:pt>
                <c:pt idx="157">
                  <c:v>8.5584060000000003E-2</c:v>
                </c:pt>
                <c:pt idx="158">
                  <c:v>8.4873089999999998E-2</c:v>
                </c:pt>
                <c:pt idx="159">
                  <c:v>8.4164779999999995E-2</c:v>
                </c:pt>
                <c:pt idx="160">
                  <c:v>8.3458249999999998E-2</c:v>
                </c:pt>
                <c:pt idx="161">
                  <c:v>8.2752049999999994E-2</c:v>
                </c:pt>
                <c:pt idx="162">
                  <c:v>8.2046649999999999E-2</c:v>
                </c:pt>
                <c:pt idx="163">
                  <c:v>8.134247E-2</c:v>
                </c:pt>
                <c:pt idx="164">
                  <c:v>8.0639180000000005E-2</c:v>
                </c:pt>
                <c:pt idx="165">
                  <c:v>7.993604E-2</c:v>
                </c:pt>
                <c:pt idx="166">
                  <c:v>7.9232990000000003E-2</c:v>
                </c:pt>
                <c:pt idx="167">
                  <c:v>7.8529450000000001E-2</c:v>
                </c:pt>
                <c:pt idx="168">
                  <c:v>7.7824950000000004E-2</c:v>
                </c:pt>
                <c:pt idx="169">
                  <c:v>7.7119389999999996E-2</c:v>
                </c:pt>
                <c:pt idx="170">
                  <c:v>7.6412300000000002E-2</c:v>
                </c:pt>
                <c:pt idx="171">
                  <c:v>7.5704149999999998E-2</c:v>
                </c:pt>
                <c:pt idx="172">
                  <c:v>7.4995690000000004E-2</c:v>
                </c:pt>
                <c:pt idx="173">
                  <c:v>7.4286969999999994E-2</c:v>
                </c:pt>
                <c:pt idx="174">
                  <c:v>7.3577539999999997E-2</c:v>
                </c:pt>
                <c:pt idx="175">
                  <c:v>7.2866810000000004E-2</c:v>
                </c:pt>
                <c:pt idx="176">
                  <c:v>7.2154309999999999E-2</c:v>
                </c:pt>
                <c:pt idx="177">
                  <c:v>7.1441069999999995E-2</c:v>
                </c:pt>
                <c:pt idx="178">
                  <c:v>7.0727100000000001E-2</c:v>
                </c:pt>
                <c:pt idx="179">
                  <c:v>7.0011279999999995E-2</c:v>
                </c:pt>
                <c:pt idx="180">
                  <c:v>6.929457E-2</c:v>
                </c:pt>
                <c:pt idx="181">
                  <c:v>6.8575200000000003E-2</c:v>
                </c:pt>
                <c:pt idx="182">
                  <c:v>6.7852590000000004E-2</c:v>
                </c:pt>
                <c:pt idx="183">
                  <c:v>6.7126980000000003E-2</c:v>
                </c:pt>
                <c:pt idx="184">
                  <c:v>6.6398319999999997E-2</c:v>
                </c:pt>
                <c:pt idx="185">
                  <c:v>6.5667290000000003E-2</c:v>
                </c:pt>
                <c:pt idx="186">
                  <c:v>6.4933859999999996E-2</c:v>
                </c:pt>
                <c:pt idx="187">
                  <c:v>6.4197260000000006E-2</c:v>
                </c:pt>
                <c:pt idx="188">
                  <c:v>6.3457029999999998E-2</c:v>
                </c:pt>
                <c:pt idx="189">
                  <c:v>6.27109E-2</c:v>
                </c:pt>
                <c:pt idx="190">
                  <c:v>6.1959359999999998E-2</c:v>
                </c:pt>
                <c:pt idx="191">
                  <c:v>6.1203050000000002E-2</c:v>
                </c:pt>
                <c:pt idx="192">
                  <c:v>6.0444560000000001E-2</c:v>
                </c:pt>
                <c:pt idx="193">
                  <c:v>5.968453E-2</c:v>
                </c:pt>
                <c:pt idx="194">
                  <c:v>5.8921500000000002E-2</c:v>
                </c:pt>
                <c:pt idx="195">
                  <c:v>5.8156390000000002E-2</c:v>
                </c:pt>
                <c:pt idx="196">
                  <c:v>5.7388189999999999E-2</c:v>
                </c:pt>
                <c:pt idx="197">
                  <c:v>5.6622020000000002E-2</c:v>
                </c:pt>
                <c:pt idx="198">
                  <c:v>5.5858919999999999E-2</c:v>
                </c:pt>
                <c:pt idx="199">
                  <c:v>5.5098969999999997E-2</c:v>
                </c:pt>
                <c:pt idx="200">
                  <c:v>5.4342580000000001E-2</c:v>
                </c:pt>
                <c:pt idx="201">
                  <c:v>5.3589409999999997E-2</c:v>
                </c:pt>
                <c:pt idx="202">
                  <c:v>5.283989E-2</c:v>
                </c:pt>
                <c:pt idx="203">
                  <c:v>5.2094410000000001E-2</c:v>
                </c:pt>
                <c:pt idx="204">
                  <c:v>5.13541E-2</c:v>
                </c:pt>
                <c:pt idx="205">
                  <c:v>5.0621869999999999E-2</c:v>
                </c:pt>
                <c:pt idx="206">
                  <c:v>4.9898049999999999E-2</c:v>
                </c:pt>
                <c:pt idx="207">
                  <c:v>4.9181580000000003E-2</c:v>
                </c:pt>
                <c:pt idx="208">
                  <c:v>4.8470039999999999E-2</c:v>
                </c:pt>
                <c:pt idx="209">
                  <c:v>4.7761820000000003E-2</c:v>
                </c:pt>
                <c:pt idx="210">
                  <c:v>4.705869E-2</c:v>
                </c:pt>
                <c:pt idx="211">
                  <c:v>4.6359919999999999E-2</c:v>
                </c:pt>
                <c:pt idx="212">
                  <c:v>4.5666320000000003E-2</c:v>
                </c:pt>
                <c:pt idx="213">
                  <c:v>4.4974989999999999E-2</c:v>
                </c:pt>
                <c:pt idx="214">
                  <c:v>4.428551E-2</c:v>
                </c:pt>
                <c:pt idx="215">
                  <c:v>4.3597900000000002E-2</c:v>
                </c:pt>
                <c:pt idx="216">
                  <c:v>4.2911820000000003E-2</c:v>
                </c:pt>
                <c:pt idx="217">
                  <c:v>4.2227599999999997E-2</c:v>
                </c:pt>
                <c:pt idx="218">
                  <c:v>4.1545070000000003E-2</c:v>
                </c:pt>
                <c:pt idx="219">
                  <c:v>4.0864329999999997E-2</c:v>
                </c:pt>
                <c:pt idx="220">
                  <c:v>4.0185039999999998E-2</c:v>
                </c:pt>
                <c:pt idx="221">
                  <c:v>3.9506149999999997E-2</c:v>
                </c:pt>
                <c:pt idx="222">
                  <c:v>3.8827269999999997E-2</c:v>
                </c:pt>
                <c:pt idx="223">
                  <c:v>3.8148939999999999E-2</c:v>
                </c:pt>
                <c:pt idx="224">
                  <c:v>3.7472560000000002E-2</c:v>
                </c:pt>
                <c:pt idx="225">
                  <c:v>3.6799249999999999E-2</c:v>
                </c:pt>
                <c:pt idx="226">
                  <c:v>3.6128199999999999E-2</c:v>
                </c:pt>
                <c:pt idx="227">
                  <c:v>3.5460470000000001E-2</c:v>
                </c:pt>
                <c:pt idx="228">
                  <c:v>3.479645E-2</c:v>
                </c:pt>
                <c:pt idx="229">
                  <c:v>3.4136720000000002E-2</c:v>
                </c:pt>
                <c:pt idx="230">
                  <c:v>3.3481919999999998E-2</c:v>
                </c:pt>
                <c:pt idx="231">
                  <c:v>3.2832689999999998E-2</c:v>
                </c:pt>
                <c:pt idx="232">
                  <c:v>3.2189290000000002E-2</c:v>
                </c:pt>
                <c:pt idx="233">
                  <c:v>3.155202E-2</c:v>
                </c:pt>
                <c:pt idx="234">
                  <c:v>3.0921219999999999E-2</c:v>
                </c:pt>
                <c:pt idx="235">
                  <c:v>3.0297210000000002E-2</c:v>
                </c:pt>
                <c:pt idx="236">
                  <c:v>2.9680640000000001E-2</c:v>
                </c:pt>
                <c:pt idx="237">
                  <c:v>2.9071900000000001E-2</c:v>
                </c:pt>
                <c:pt idx="238">
                  <c:v>2.8471090000000001E-2</c:v>
                </c:pt>
                <c:pt idx="239">
                  <c:v>2.78786E-2</c:v>
                </c:pt>
                <c:pt idx="240">
                  <c:v>2.7295079999999999E-2</c:v>
                </c:pt>
                <c:pt idx="241">
                  <c:v>2.6720529999999999E-2</c:v>
                </c:pt>
                <c:pt idx="242">
                  <c:v>2.61552E-2</c:v>
                </c:pt>
                <c:pt idx="243">
                  <c:v>2.5599719999999999E-2</c:v>
                </c:pt>
                <c:pt idx="244">
                  <c:v>2.505394E-2</c:v>
                </c:pt>
                <c:pt idx="245">
                  <c:v>2.4517710000000002E-2</c:v>
                </c:pt>
                <c:pt idx="246">
                  <c:v>2.3990839999999999E-2</c:v>
                </c:pt>
                <c:pt idx="247">
                  <c:v>2.3473029999999999E-2</c:v>
                </c:pt>
                <c:pt idx="248">
                  <c:v>2.2964990000000001E-2</c:v>
                </c:pt>
                <c:pt idx="249">
                  <c:v>2.2466259999999998E-2</c:v>
                </c:pt>
                <c:pt idx="250">
                  <c:v>2.197721E-2</c:v>
                </c:pt>
                <c:pt idx="251">
                  <c:v>2.149771E-2</c:v>
                </c:pt>
                <c:pt idx="252">
                  <c:v>2.1027179999999999E-2</c:v>
                </c:pt>
                <c:pt idx="253">
                  <c:v>2.0565699999999999E-2</c:v>
                </c:pt>
                <c:pt idx="254">
                  <c:v>2.0113510000000001E-2</c:v>
                </c:pt>
                <c:pt idx="255">
                  <c:v>1.9670529999999999E-2</c:v>
                </c:pt>
                <c:pt idx="256">
                  <c:v>1.9236610000000001E-2</c:v>
                </c:pt>
                <c:pt idx="257">
                  <c:v>1.8811580000000001E-2</c:v>
                </c:pt>
                <c:pt idx="258">
                  <c:v>1.8395120000000001E-2</c:v>
                </c:pt>
                <c:pt idx="259">
                  <c:v>1.7986410000000001E-2</c:v>
                </c:pt>
                <c:pt idx="260">
                  <c:v>1.758587E-2</c:v>
                </c:pt>
                <c:pt idx="261">
                  <c:v>1.7193239999999999E-2</c:v>
                </c:pt>
                <c:pt idx="262">
                  <c:v>1.6808300000000002E-2</c:v>
                </c:pt>
                <c:pt idx="263">
                  <c:v>1.643087E-2</c:v>
                </c:pt>
                <c:pt idx="264">
                  <c:v>1.606136E-2</c:v>
                </c:pt>
                <c:pt idx="265">
                  <c:v>1.5699129999999999E-2</c:v>
                </c:pt>
                <c:pt idx="266">
                  <c:v>1.534401E-2</c:v>
                </c:pt>
                <c:pt idx="267">
                  <c:v>1.499583E-2</c:v>
                </c:pt>
                <c:pt idx="268">
                  <c:v>1.465494E-2</c:v>
                </c:pt>
                <c:pt idx="269">
                  <c:v>1.4320909999999999E-2</c:v>
                </c:pt>
                <c:pt idx="270">
                  <c:v>1.3993510000000001E-2</c:v>
                </c:pt>
                <c:pt idx="271">
                  <c:v>1.367289E-2</c:v>
                </c:pt>
                <c:pt idx="272">
                  <c:v>1.335834E-2</c:v>
                </c:pt>
                <c:pt idx="273">
                  <c:v>1.304977E-2</c:v>
                </c:pt>
                <c:pt idx="274">
                  <c:v>1.2747669999999999E-2</c:v>
                </c:pt>
                <c:pt idx="275">
                  <c:v>1.2452029999999999E-2</c:v>
                </c:pt>
                <c:pt idx="276">
                  <c:v>1.2162289999999999E-2</c:v>
                </c:pt>
                <c:pt idx="277" formatCode="General">
                  <c:v>1.187845E-2</c:v>
                </c:pt>
                <c:pt idx="278" formatCode="General">
                  <c:v>1.1601159999999999E-2</c:v>
                </c:pt>
                <c:pt idx="279" formatCode="General">
                  <c:v>1.132968E-2</c:v>
                </c:pt>
                <c:pt idx="280" formatCode="General">
                  <c:v>1.1063460000000001E-2</c:v>
                </c:pt>
                <c:pt idx="281" formatCode="General">
                  <c:v>1.08033E-2</c:v>
                </c:pt>
                <c:pt idx="282" formatCode="General">
                  <c:v>1.054864E-2</c:v>
                </c:pt>
                <c:pt idx="283" formatCode="General">
                  <c:v>1.029939E-2</c:v>
                </c:pt>
                <c:pt idx="284" formatCode="General">
                  <c:v>1.005548E-2</c:v>
                </c:pt>
                <c:pt idx="285" formatCode="General">
                  <c:v>9.8166539999999993E-3</c:v>
                </c:pt>
                <c:pt idx="286" formatCode="General">
                  <c:v>9.5826809999999991E-3</c:v>
                </c:pt>
                <c:pt idx="287" formatCode="General">
                  <c:v>9.3536379999999992E-3</c:v>
                </c:pt>
                <c:pt idx="288" formatCode="General">
                  <c:v>9.1296039999999995E-3</c:v>
                </c:pt>
                <c:pt idx="289" formatCode="General">
                  <c:v>8.9109879999999999E-3</c:v>
                </c:pt>
                <c:pt idx="290" formatCode="General">
                  <c:v>8.6956020000000002E-3</c:v>
                </c:pt>
                <c:pt idx="291" formatCode="General">
                  <c:v>8.4849049999999992E-3</c:v>
                </c:pt>
                <c:pt idx="292" formatCode="General">
                  <c:v>8.2788949999999997E-3</c:v>
                </c:pt>
                <c:pt idx="293" formatCode="General">
                  <c:v>8.0760369999999995E-3</c:v>
                </c:pt>
                <c:pt idx="294" formatCode="General">
                  <c:v>7.8764119999999993E-3</c:v>
                </c:pt>
                <c:pt idx="295" formatCode="General">
                  <c:v>7.6809900000000004E-3</c:v>
                </c:pt>
                <c:pt idx="296" formatCode="General">
                  <c:v>7.489285E-3</c:v>
                </c:pt>
                <c:pt idx="297" formatCode="General">
                  <c:v>7.2999240000000002E-3</c:v>
                </c:pt>
                <c:pt idx="298" formatCode="General">
                  <c:v>7.1139580000000001E-3</c:v>
                </c:pt>
                <c:pt idx="299" formatCode="General">
                  <c:v>6.9316279999999996E-3</c:v>
                </c:pt>
                <c:pt idx="300" formatCode="General">
                  <c:v>6.751562E-3</c:v>
                </c:pt>
                <c:pt idx="301" formatCode="General">
                  <c:v>6.574323E-3</c:v>
                </c:pt>
                <c:pt idx="302" formatCode="General">
                  <c:v>6.399348E-3</c:v>
                </c:pt>
                <c:pt idx="303" formatCode="General">
                  <c:v>6.2274440000000004E-3</c:v>
                </c:pt>
                <c:pt idx="304" formatCode="General">
                  <c:v>6.0578849999999998E-3</c:v>
                </c:pt>
                <c:pt idx="305" formatCode="General">
                  <c:v>5.8902640000000001E-3</c:v>
                </c:pt>
                <c:pt idx="306" formatCode="General">
                  <c:v>5.7263619999999996E-3</c:v>
                </c:pt>
                <c:pt idx="307" formatCode="General">
                  <c:v>5.5646410000000004E-3</c:v>
                </c:pt>
                <c:pt idx="308" formatCode="General">
                  <c:v>5.4045370000000001E-3</c:v>
                </c:pt>
                <c:pt idx="309" formatCode="General">
                  <c:v>5.2475040000000001E-3</c:v>
                </c:pt>
                <c:pt idx="310" formatCode="General">
                  <c:v>5.0932989999999999E-3</c:v>
                </c:pt>
                <c:pt idx="311" formatCode="General">
                  <c:v>4.9418429999999996E-3</c:v>
                </c:pt>
                <c:pt idx="312" formatCode="General">
                  <c:v>4.7938620000000003E-3</c:v>
                </c:pt>
                <c:pt idx="313" formatCode="General">
                  <c:v>4.6496790000000003E-3</c:v>
                </c:pt>
                <c:pt idx="314" formatCode="General">
                  <c:v>4.5088910000000001E-3</c:v>
                </c:pt>
                <c:pt idx="315" formatCode="General">
                  <c:v>4.3706889999999997E-3</c:v>
                </c:pt>
                <c:pt idx="316" formatCode="General">
                  <c:v>4.2360430000000001E-3</c:v>
                </c:pt>
                <c:pt idx="317" formatCode="General">
                  <c:v>4.1051960000000002E-3</c:v>
                </c:pt>
                <c:pt idx="318" formatCode="General">
                  <c:v>3.9783090000000002E-3</c:v>
                </c:pt>
                <c:pt idx="319" formatCode="General">
                  <c:v>3.855139E-3</c:v>
                </c:pt>
                <c:pt idx="320" formatCode="General">
                  <c:v>3.735768E-3</c:v>
                </c:pt>
                <c:pt idx="321" formatCode="General">
                  <c:v>3.6202769999999999E-3</c:v>
                </c:pt>
                <c:pt idx="322" formatCode="General">
                  <c:v>3.5080179999999999E-3</c:v>
                </c:pt>
                <c:pt idx="323" formatCode="General">
                  <c:v>3.399881E-3</c:v>
                </c:pt>
                <c:pt idx="324" formatCode="General">
                  <c:v>3.2965120000000001E-3</c:v>
                </c:pt>
                <c:pt idx="325" formatCode="General">
                  <c:v>3.1974270000000001E-3</c:v>
                </c:pt>
                <c:pt idx="326" formatCode="General">
                  <c:v>3.1021410000000001E-3</c:v>
                </c:pt>
                <c:pt idx="327" formatCode="General">
                  <c:v>3.0095209999999998E-3</c:v>
                </c:pt>
                <c:pt idx="328" formatCode="General">
                  <c:v>2.919488E-3</c:v>
                </c:pt>
                <c:pt idx="329" formatCode="General">
                  <c:v>2.831475E-3</c:v>
                </c:pt>
                <c:pt idx="330" formatCode="General">
                  <c:v>2.7457250000000001E-3</c:v>
                </c:pt>
                <c:pt idx="331" formatCode="General">
                  <c:v>2.662481E-3</c:v>
                </c:pt>
                <c:pt idx="332" formatCode="General">
                  <c:v>2.5819839999999998E-3</c:v>
                </c:pt>
                <c:pt idx="333" formatCode="General">
                  <c:v>2.5035890000000001E-3</c:v>
                </c:pt>
                <c:pt idx="334" formatCode="General">
                  <c:v>2.4271330000000002E-3</c:v>
                </c:pt>
                <c:pt idx="335" formatCode="General">
                  <c:v>2.351971E-3</c:v>
                </c:pt>
                <c:pt idx="336" formatCode="General">
                  <c:v>2.2793140000000002E-3</c:v>
                </c:pt>
                <c:pt idx="337" formatCode="General">
                  <c:v>2.2088390000000002E-3</c:v>
                </c:pt>
                <c:pt idx="338" formatCode="General">
                  <c:v>2.1398189999999998E-3</c:v>
                </c:pt>
                <c:pt idx="339" formatCode="General">
                  <c:v>2.0717679999999999E-3</c:v>
                </c:pt>
                <c:pt idx="340" formatCode="General">
                  <c:v>2.0053340000000001E-3</c:v>
                </c:pt>
                <c:pt idx="341" formatCode="General">
                  <c:v>1.93987E-3</c:v>
                </c:pt>
                <c:pt idx="342" formatCode="General">
                  <c:v>1.875619E-3</c:v>
                </c:pt>
                <c:pt idx="343" formatCode="General">
                  <c:v>1.812822E-3</c:v>
                </c:pt>
                <c:pt idx="344" formatCode="General">
                  <c:v>1.7521259999999999E-3</c:v>
                </c:pt>
                <c:pt idx="345" formatCode="General">
                  <c:v>1.6934509999999999E-3</c:v>
                </c:pt>
                <c:pt idx="346" formatCode="General">
                  <c:v>1.636958E-3</c:v>
                </c:pt>
                <c:pt idx="347" formatCode="General">
                  <c:v>1.5820809999999999E-3</c:v>
                </c:pt>
                <c:pt idx="348" formatCode="General">
                  <c:v>1.52874E-3</c:v>
                </c:pt>
                <c:pt idx="349" formatCode="General">
                  <c:v>1.4771770000000001E-3</c:v>
                </c:pt>
                <c:pt idx="350" formatCode="General">
                  <c:v>1.4276340000000001E-3</c:v>
                </c:pt>
                <c:pt idx="351" formatCode="General">
                  <c:v>1.3791420000000001E-3</c:v>
                </c:pt>
                <c:pt idx="352" formatCode="General">
                  <c:v>1.3319429999999999E-3</c:v>
                </c:pt>
                <c:pt idx="353" formatCode="General">
                  <c:v>1.286927E-3</c:v>
                </c:pt>
                <c:pt idx="354" formatCode="General">
                  <c:v>1.243769E-3</c:v>
                </c:pt>
                <c:pt idx="355" formatCode="General">
                  <c:v>1.2022280000000001E-3</c:v>
                </c:pt>
                <c:pt idx="356" formatCode="General">
                  <c:v>1.1617369999999999E-3</c:v>
                </c:pt>
                <c:pt idx="357" formatCode="General">
                  <c:v>1.1232670000000001E-3</c:v>
                </c:pt>
                <c:pt idx="358" formatCode="General">
                  <c:v>1.086332E-3</c:v>
                </c:pt>
                <c:pt idx="359" formatCode="General">
                  <c:v>1.0510140000000001E-3</c:v>
                </c:pt>
                <c:pt idx="360" formatCode="General">
                  <c:v>1.0166649999999999E-3</c:v>
                </c:pt>
                <c:pt idx="361" formatCode="General">
                  <c:v>9.841756000000001E-4</c:v>
                </c:pt>
                <c:pt idx="362" formatCode="General">
                  <c:v>9.5305990000000001E-4</c:v>
                </c:pt>
                <c:pt idx="363" formatCode="General">
                  <c:v>9.2315660000000005E-4</c:v>
                </c:pt>
                <c:pt idx="364" formatCode="General">
                  <c:v>8.9430390000000003E-4</c:v>
                </c:pt>
                <c:pt idx="365" formatCode="General">
                  <c:v>8.6731009999999997E-4</c:v>
                </c:pt>
                <c:pt idx="366" formatCode="General">
                  <c:v>8.4104359999999997E-4</c:v>
                </c:pt>
                <c:pt idx="367" formatCode="General">
                  <c:v>8.1671689999999997E-4</c:v>
                </c:pt>
                <c:pt idx="368" formatCode="General">
                  <c:v>7.9295579999999997E-4</c:v>
                </c:pt>
                <c:pt idx="369" formatCode="General">
                  <c:v>7.6951799999999996E-4</c:v>
                </c:pt>
                <c:pt idx="370" formatCode="General">
                  <c:v>7.4705020000000004E-4</c:v>
                </c:pt>
                <c:pt idx="371" formatCode="General">
                  <c:v>7.2571370000000003E-4</c:v>
                </c:pt>
                <c:pt idx="372" formatCode="General">
                  <c:v>7.0534709999999997E-4</c:v>
                </c:pt>
                <c:pt idx="373" formatCode="General">
                  <c:v>6.8554620000000005E-4</c:v>
                </c:pt>
                <c:pt idx="374" formatCode="General">
                  <c:v>6.6647270000000001E-4</c:v>
                </c:pt>
                <c:pt idx="375" formatCode="General">
                  <c:v>6.4844990000000003E-4</c:v>
                </c:pt>
                <c:pt idx="376" formatCode="General">
                  <c:v>6.3099279999999998E-4</c:v>
                </c:pt>
                <c:pt idx="377" formatCode="General">
                  <c:v>6.137782E-4</c:v>
                </c:pt>
                <c:pt idx="378" formatCode="General">
                  <c:v>5.9704850000000004E-4</c:v>
                </c:pt>
                <c:pt idx="379" formatCode="General">
                  <c:v>5.8104619999999995E-4</c:v>
                </c:pt>
                <c:pt idx="380" formatCode="General">
                  <c:v>5.6569040000000001E-4</c:v>
                </c:pt>
                <c:pt idx="381" formatCode="General">
                  <c:v>5.5017300000000005E-4</c:v>
                </c:pt>
                <c:pt idx="382" formatCode="General">
                  <c:v>5.3514049999999998E-4</c:v>
                </c:pt>
                <c:pt idx="383" formatCode="General">
                  <c:v>5.2026959999999995E-4</c:v>
                </c:pt>
                <c:pt idx="384" formatCode="General">
                  <c:v>5.0677269999999997E-4</c:v>
                </c:pt>
                <c:pt idx="385" formatCode="General">
                  <c:v>4.932758E-4</c:v>
                </c:pt>
                <c:pt idx="386" formatCode="General">
                  <c:v>4.7977890000000002E-4</c:v>
                </c:pt>
                <c:pt idx="387" formatCode="General">
                  <c:v>4.6628199999999999E-4</c:v>
                </c:pt>
                <c:pt idx="388" formatCode="General">
                  <c:v>4.5278499999999998E-4</c:v>
                </c:pt>
                <c:pt idx="389" formatCode="General">
                  <c:v>4.3928810000000001E-4</c:v>
                </c:pt>
                <c:pt idx="390" formatCode="General">
                  <c:v>4.2579119999999998E-4</c:v>
                </c:pt>
                <c:pt idx="391" formatCode="General">
                  <c:v>4.122943E-4</c:v>
                </c:pt>
                <c:pt idx="392" formatCode="General">
                  <c:v>3.9879740000000002E-4</c:v>
                </c:pt>
                <c:pt idx="393" formatCode="General">
                  <c:v>3.8530049999999999E-4</c:v>
                </c:pt>
                <c:pt idx="394" formatCode="General">
                  <c:v>3.7180349999999999E-4</c:v>
                </c:pt>
                <c:pt idx="395" formatCode="General">
                  <c:v>3.5830660000000001E-4</c:v>
                </c:pt>
                <c:pt idx="396" formatCode="General">
                  <c:v>3.4480969999999998E-4</c:v>
                </c:pt>
              </c:numCache>
            </c:numRef>
          </c:xVal>
          <c:yVal>
            <c:numRef>
              <c:f>'NP5H20 CRNa'!$E$2:$E$700</c:f>
              <c:numCache>
                <c:formatCode>0.000</c:formatCode>
                <c:ptCount val="699"/>
                <c:pt idx="0">
                  <c:v>2.5258384075009747E-2</c:v>
                </c:pt>
                <c:pt idx="1">
                  <c:v>2.5258372355677725E-2</c:v>
                </c:pt>
                <c:pt idx="2">
                  <c:v>2.5258360078640428E-2</c:v>
                </c:pt>
                <c:pt idx="3">
                  <c:v>2.5258347231591777E-2</c:v>
                </c:pt>
                <c:pt idx="4">
                  <c:v>2.5258333809150851E-2</c:v>
                </c:pt>
                <c:pt idx="5">
                  <c:v>2.5258319802608321E-2</c:v>
                </c:pt>
                <c:pt idx="6">
                  <c:v>2.5258305204099517E-2</c:v>
                </c:pt>
                <c:pt idx="7">
                  <c:v>2.5258290011982473E-2</c:v>
                </c:pt>
                <c:pt idx="8">
                  <c:v>2.5258274218780675E-2</c:v>
                </c:pt>
                <c:pt idx="9">
                  <c:v>2.5258257825255231E-2</c:v>
                </c:pt>
                <c:pt idx="10">
                  <c:v>2.5258237933607659E-2</c:v>
                </c:pt>
                <c:pt idx="11">
                  <c:v>2.5258220230089969E-2</c:v>
                </c:pt>
                <c:pt idx="12">
                  <c:v>2.5258201921507725E-2</c:v>
                </c:pt>
                <c:pt idx="13">
                  <c:v>2.5258183006424042E-2</c:v>
                </c:pt>
                <c:pt idx="14">
                  <c:v>2.5258163490709869E-2</c:v>
                </c:pt>
                <c:pt idx="15">
                  <c:v>2.5258130199210565E-2</c:v>
                </c:pt>
                <c:pt idx="16">
                  <c:v>2.5258107191874525E-2</c:v>
                </c:pt>
                <c:pt idx="17">
                  <c:v>2.5258083353060901E-2</c:v>
                </c:pt>
                <c:pt idx="18">
                  <c:v>2.5258058684039283E-2</c:v>
                </c:pt>
                <c:pt idx="19">
                  <c:v>2.5258033206308574E-2</c:v>
                </c:pt>
                <c:pt idx="20">
                  <c:v>2.5258006927826145E-2</c:v>
                </c:pt>
                <c:pt idx="21">
                  <c:v>2.5257979840634243E-2</c:v>
                </c:pt>
                <c:pt idx="22">
                  <c:v>2.5257951895017484E-2</c:v>
                </c:pt>
                <c:pt idx="23">
                  <c:v>2.5257923066476232E-2</c:v>
                </c:pt>
                <c:pt idx="24">
                  <c:v>2.5257893353153715E-2</c:v>
                </c:pt>
                <c:pt idx="25">
                  <c:v>2.5257862750255097E-2</c:v>
                </c:pt>
                <c:pt idx="26">
                  <c:v>2.5257831407964736E-2</c:v>
                </c:pt>
                <c:pt idx="27">
                  <c:v>2.5257799176257596E-2</c:v>
                </c:pt>
                <c:pt idx="28">
                  <c:v>2.5257766056491038E-2</c:v>
                </c:pt>
                <c:pt idx="29">
                  <c:v>2.5257732053611204E-2</c:v>
                </c:pt>
                <c:pt idx="30">
                  <c:v>2.5257697172921024E-2</c:v>
                </c:pt>
                <c:pt idx="31">
                  <c:v>2.5257662068432656E-2</c:v>
                </c:pt>
                <c:pt idx="32">
                  <c:v>2.5257626230900464E-2</c:v>
                </c:pt>
                <c:pt idx="33">
                  <c:v>2.5257589688017265E-2</c:v>
                </c:pt>
                <c:pt idx="34">
                  <c:v>2.5257552461300563E-2</c:v>
                </c:pt>
                <c:pt idx="35">
                  <c:v>2.5257514503019798E-2</c:v>
                </c:pt>
                <c:pt idx="36">
                  <c:v>2.525747580864237E-2</c:v>
                </c:pt>
                <c:pt idx="37">
                  <c:v>2.5257436368681444E-2</c:v>
                </c:pt>
                <c:pt idx="38">
                  <c:v>2.5257396221907265E-2</c:v>
                </c:pt>
                <c:pt idx="39">
                  <c:v>2.5257355380152689E-2</c:v>
                </c:pt>
                <c:pt idx="40">
                  <c:v>2.5257313889836042E-2</c:v>
                </c:pt>
                <c:pt idx="41">
                  <c:v>2.5257271739328461E-2</c:v>
                </c:pt>
                <c:pt idx="42">
                  <c:v>2.5257228968810001E-2</c:v>
                </c:pt>
                <c:pt idx="43">
                  <c:v>2.5257185584799457E-2</c:v>
                </c:pt>
                <c:pt idx="44">
                  <c:v>2.525714160756937E-2</c:v>
                </c:pt>
                <c:pt idx="45">
                  <c:v>2.5257097058388463E-2</c:v>
                </c:pt>
                <c:pt idx="46">
                  <c:v>2.5257051926303141E-2</c:v>
                </c:pt>
                <c:pt idx="47">
                  <c:v>2.5257006179822395E-2</c:v>
                </c:pt>
                <c:pt idx="48">
                  <c:v>2.5256959834172032E-2</c:v>
                </c:pt>
                <c:pt idx="49">
                  <c:v>2.5256912805243809E-2</c:v>
                </c:pt>
                <c:pt idx="50">
                  <c:v>2.5256865069155848E-2</c:v>
                </c:pt>
                <c:pt idx="51">
                  <c:v>2.5256816683355179E-2</c:v>
                </c:pt>
                <c:pt idx="52">
                  <c:v>2.5256767688277719E-2</c:v>
                </c:pt>
                <c:pt idx="53">
                  <c:v>2.525671817011426E-2</c:v>
                </c:pt>
                <c:pt idx="54">
                  <c:v>2.525666815001628E-2</c:v>
                </c:pt>
                <c:pt idx="55">
                  <c:v>2.5256617705951692E-2</c:v>
                </c:pt>
                <c:pt idx="56">
                  <c:v>2.5256566819407338E-2</c:v>
                </c:pt>
                <c:pt idx="57">
                  <c:v>2.5256515556463677E-2</c:v>
                </c:pt>
                <c:pt idx="58">
                  <c:v>2.5256463917382042E-2</c:v>
                </c:pt>
                <c:pt idx="59">
                  <c:v>2.5256411919937764E-2</c:v>
                </c:pt>
                <c:pt idx="60">
                  <c:v>2.5256359528476467E-2</c:v>
                </c:pt>
                <c:pt idx="61">
                  <c:v>2.5256306778334042E-2</c:v>
                </c:pt>
                <c:pt idx="62">
                  <c:v>2.5256253700768519E-2</c:v>
                </c:pt>
                <c:pt idx="63">
                  <c:v>2.5256200290810552E-2</c:v>
                </c:pt>
                <c:pt idx="64">
                  <c:v>2.5256146581575462E-2</c:v>
                </c:pt>
                <c:pt idx="65">
                  <c:v>2.5256092614660369E-2</c:v>
                </c:pt>
                <c:pt idx="66">
                  <c:v>2.5256038454064229E-2</c:v>
                </c:pt>
                <c:pt idx="67">
                  <c:v>2.5255984052521212E-2</c:v>
                </c:pt>
                <c:pt idx="68">
                  <c:v>2.5255929462407119E-2</c:v>
                </c:pt>
                <c:pt idx="69">
                  <c:v>2.5255874410720802E-2</c:v>
                </c:pt>
                <c:pt idx="70">
                  <c:v>2.5255818904721724E-2</c:v>
                </c:pt>
                <c:pt idx="71">
                  <c:v>2.5255762771891271E-2</c:v>
                </c:pt>
                <c:pt idx="72">
                  <c:v>2.5255705960627834E-2</c:v>
                </c:pt>
                <c:pt idx="73">
                  <c:v>2.5255648334405845E-2</c:v>
                </c:pt>
                <c:pt idx="74">
                  <c:v>2.5255589839072685E-2</c:v>
                </c:pt>
                <c:pt idx="75">
                  <c:v>2.5255530432901803E-2</c:v>
                </c:pt>
                <c:pt idx="76">
                  <c:v>2.5255470134635468E-2</c:v>
                </c:pt>
                <c:pt idx="77">
                  <c:v>2.5255408869554026E-2</c:v>
                </c:pt>
                <c:pt idx="78">
                  <c:v>2.5255346542466892E-2</c:v>
                </c:pt>
                <c:pt idx="79">
                  <c:v>2.5255283110089104E-2</c:v>
                </c:pt>
                <c:pt idx="80">
                  <c:v>2.5255218501995722E-2</c:v>
                </c:pt>
                <c:pt idx="81">
                  <c:v>2.5255152643867362E-2</c:v>
                </c:pt>
                <c:pt idx="82">
                  <c:v>2.5255085431294202E-2</c:v>
                </c:pt>
                <c:pt idx="83">
                  <c:v>2.5255016762451867E-2</c:v>
                </c:pt>
                <c:pt idx="84">
                  <c:v>2.5254946574313226E-2</c:v>
                </c:pt>
                <c:pt idx="85">
                  <c:v>2.525487491014846E-2</c:v>
                </c:pt>
                <c:pt idx="86">
                  <c:v>2.5254801808545127E-2</c:v>
                </c:pt>
                <c:pt idx="87">
                  <c:v>2.5254727293473066E-2</c:v>
                </c:pt>
                <c:pt idx="88">
                  <c:v>2.525465142105774E-2</c:v>
                </c:pt>
                <c:pt idx="89">
                  <c:v>2.5254574223644279E-2</c:v>
                </c:pt>
                <c:pt idx="90">
                  <c:v>2.5254495667431667E-2</c:v>
                </c:pt>
                <c:pt idx="91">
                  <c:v>2.5254415686884728E-2</c:v>
                </c:pt>
                <c:pt idx="92">
                  <c:v>2.525433419214837E-2</c:v>
                </c:pt>
                <c:pt idx="93">
                  <c:v>2.5254251151526071E-2</c:v>
                </c:pt>
                <c:pt idx="94">
                  <c:v>2.5254166564945189E-2</c:v>
                </c:pt>
                <c:pt idx="95">
                  <c:v>2.5254080379082108E-2</c:v>
                </c:pt>
                <c:pt idx="96">
                  <c:v>2.5253992526972621E-2</c:v>
                </c:pt>
                <c:pt idx="97">
                  <c:v>2.5253903018337076E-2</c:v>
                </c:pt>
                <c:pt idx="98">
                  <c:v>2.5253811807314685E-2</c:v>
                </c:pt>
                <c:pt idx="99">
                  <c:v>2.5253718894015439E-2</c:v>
                </c:pt>
                <c:pt idx="100">
                  <c:v>2.5253624256369758E-2</c:v>
                </c:pt>
                <c:pt idx="101">
                  <c:v>2.5253527823003205E-2</c:v>
                </c:pt>
                <c:pt idx="102">
                  <c:v>2.5253429556817333E-2</c:v>
                </c:pt>
                <c:pt idx="103">
                  <c:v>2.5253329355291069E-2</c:v>
                </c:pt>
                <c:pt idx="104">
                  <c:v>2.525322699082019E-2</c:v>
                </c:pt>
                <c:pt idx="105">
                  <c:v>2.5253122434804057E-2</c:v>
                </c:pt>
                <c:pt idx="106">
                  <c:v>2.5253015645435674E-2</c:v>
                </c:pt>
                <c:pt idx="107">
                  <c:v>2.5252906467762768E-2</c:v>
                </c:pt>
                <c:pt idx="108">
                  <c:v>2.525279490913155E-2</c:v>
                </c:pt>
                <c:pt idx="109">
                  <c:v>2.5252680848721121E-2</c:v>
                </c:pt>
                <c:pt idx="110">
                  <c:v>2.5252564263771184E-2</c:v>
                </c:pt>
                <c:pt idx="111">
                  <c:v>2.5252445025667904E-2</c:v>
                </c:pt>
                <c:pt idx="112">
                  <c:v>2.5252323108167787E-2</c:v>
                </c:pt>
                <c:pt idx="113">
                  <c:v>2.525219837418835E-2</c:v>
                </c:pt>
                <c:pt idx="114">
                  <c:v>2.5252070810088199E-2</c:v>
                </c:pt>
                <c:pt idx="115">
                  <c:v>2.525194020325126E-2</c:v>
                </c:pt>
                <c:pt idx="116">
                  <c:v>2.5251806463798446E-2</c:v>
                </c:pt>
                <c:pt idx="117">
                  <c:v>2.5251669480852869E-2</c:v>
                </c:pt>
                <c:pt idx="118">
                  <c:v>2.5251529229016675E-2</c:v>
                </c:pt>
                <c:pt idx="119">
                  <c:v>2.5251385556352746E-2</c:v>
                </c:pt>
                <c:pt idx="120">
                  <c:v>2.5251238378080361E-2</c:v>
                </c:pt>
                <c:pt idx="121">
                  <c:v>2.525108760747341E-2</c:v>
                </c:pt>
                <c:pt idx="122">
                  <c:v>2.5250933135847805E-2</c:v>
                </c:pt>
                <c:pt idx="123">
                  <c:v>2.5250774912176675E-2</c:v>
                </c:pt>
                <c:pt idx="124">
                  <c:v>2.5250612761242838E-2</c:v>
                </c:pt>
                <c:pt idx="125">
                  <c:v>2.5250446453918298E-2</c:v>
                </c:pt>
                <c:pt idx="126">
                  <c:v>2.5250275922793282E-2</c:v>
                </c:pt>
                <c:pt idx="127">
                  <c:v>2.5250101079543671E-2</c:v>
                </c:pt>
                <c:pt idx="128">
                  <c:v>2.5249921741942138E-2</c:v>
                </c:pt>
                <c:pt idx="129">
                  <c:v>2.5249737717538415E-2</c:v>
                </c:pt>
                <c:pt idx="130">
                  <c:v>2.5249548778193874E-2</c:v>
                </c:pt>
                <c:pt idx="131">
                  <c:v>2.5249354961357884E-2</c:v>
                </c:pt>
                <c:pt idx="132">
                  <c:v>2.524915616374581E-2</c:v>
                </c:pt>
                <c:pt idx="133">
                  <c:v>2.5248952039849323E-2</c:v>
                </c:pt>
                <c:pt idx="134">
                  <c:v>2.5248742438347672E-2</c:v>
                </c:pt>
                <c:pt idx="135">
                  <c:v>2.5248527089842508E-2</c:v>
                </c:pt>
                <c:pt idx="136">
                  <c:v>2.5248305942595604E-2</c:v>
                </c:pt>
                <c:pt idx="137">
                  <c:v>2.5248078651569375E-2</c:v>
                </c:pt>
                <c:pt idx="138">
                  <c:v>2.5247845033000812E-2</c:v>
                </c:pt>
                <c:pt idx="139">
                  <c:v>2.524760471793102E-2</c:v>
                </c:pt>
                <c:pt idx="140">
                  <c:v>2.5247357704497236E-2</c:v>
                </c:pt>
                <c:pt idx="141">
                  <c:v>2.5247103778041263E-2</c:v>
                </c:pt>
                <c:pt idx="142">
                  <c:v>2.5246842635673707E-2</c:v>
                </c:pt>
                <c:pt idx="143">
                  <c:v>2.5246573785669562E-2</c:v>
                </c:pt>
                <c:pt idx="144">
                  <c:v>2.5246297014831505E-2</c:v>
                </c:pt>
                <c:pt idx="145">
                  <c:v>2.5246012499371896E-2</c:v>
                </c:pt>
                <c:pt idx="146">
                  <c:v>2.524571977480445E-2</c:v>
                </c:pt>
                <c:pt idx="147">
                  <c:v>2.5245418174021556E-2</c:v>
                </c:pt>
                <c:pt idx="148">
                  <c:v>2.5245107456307338E-2</c:v>
                </c:pt>
                <c:pt idx="149">
                  <c:v>2.5244787339351586E-2</c:v>
                </c:pt>
                <c:pt idx="150">
                  <c:v>2.5244457493149648E-2</c:v>
                </c:pt>
                <c:pt idx="151">
                  <c:v>2.5244117471323241E-2</c:v>
                </c:pt>
                <c:pt idx="152">
                  <c:v>2.5243766677576246E-2</c:v>
                </c:pt>
                <c:pt idx="153">
                  <c:v>2.5243404795140621E-2</c:v>
                </c:pt>
                <c:pt idx="154">
                  <c:v>2.5243031545951256E-2</c:v>
                </c:pt>
                <c:pt idx="155">
                  <c:v>2.5242646042568449E-2</c:v>
                </c:pt>
                <c:pt idx="156">
                  <c:v>2.5242247488178195E-2</c:v>
                </c:pt>
                <c:pt idx="157">
                  <c:v>2.5241835065165565E-2</c:v>
                </c:pt>
                <c:pt idx="158">
                  <c:v>2.5241408395907106E-2</c:v>
                </c:pt>
                <c:pt idx="159">
                  <c:v>2.524096703715038E-2</c:v>
                </c:pt>
                <c:pt idx="160">
                  <c:v>2.5240509703869228E-2</c:v>
                </c:pt>
                <c:pt idx="161">
                  <c:v>2.5240034585512799E-2</c:v>
                </c:pt>
                <c:pt idx="162">
                  <c:v>2.5239541028535033E-2</c:v>
                </c:pt>
                <c:pt idx="163">
                  <c:v>2.5239028326595584E-2</c:v>
                </c:pt>
                <c:pt idx="164">
                  <c:v>2.5238495173027377E-2</c:v>
                </c:pt>
                <c:pt idx="165">
                  <c:v>2.5237939813973695E-2</c:v>
                </c:pt>
                <c:pt idx="166">
                  <c:v>2.5237360881510153E-2</c:v>
                </c:pt>
                <c:pt idx="167">
                  <c:v>2.5236756442501881E-2</c:v>
                </c:pt>
                <c:pt idx="168">
                  <c:v>2.5236124464074285E-2</c:v>
                </c:pt>
                <c:pt idx="169">
                  <c:v>2.5235463060910884E-2</c:v>
                </c:pt>
                <c:pt idx="170">
                  <c:v>2.5234769809868062E-2</c:v>
                </c:pt>
                <c:pt idx="171">
                  <c:v>2.5234043020143794E-2</c:v>
                </c:pt>
                <c:pt idx="172">
                  <c:v>2.5233281212437033E-2</c:v>
                </c:pt>
                <c:pt idx="173">
                  <c:v>2.5232482058900375E-2</c:v>
                </c:pt>
                <c:pt idx="174">
                  <c:v>2.5231642430188897E-2</c:v>
                </c:pt>
                <c:pt idx="175">
                  <c:v>2.5230758680003452E-2</c:v>
                </c:pt>
                <c:pt idx="176">
                  <c:v>2.5229826902932129E-2</c:v>
                </c:pt>
                <c:pt idx="177">
                  <c:v>2.5228844869339802E-2</c:v>
                </c:pt>
                <c:pt idx="178">
                  <c:v>2.5227808787584172E-2</c:v>
                </c:pt>
                <c:pt idx="179">
                  <c:v>2.5226712726881428E-2</c:v>
                </c:pt>
                <c:pt idx="180">
                  <c:v>2.5225553407564889E-2</c:v>
                </c:pt>
                <c:pt idx="181">
                  <c:v>2.5224322615593948E-2</c:v>
                </c:pt>
                <c:pt idx="182">
                  <c:v>2.5223013094068214E-2</c:v>
                </c:pt>
                <c:pt idx="183">
                  <c:v>2.5221618268423441E-2</c:v>
                </c:pt>
                <c:pt idx="184">
                  <c:v>2.5220130274139271E-2</c:v>
                </c:pt>
                <c:pt idx="185">
                  <c:v>2.5218541964709431E-2</c:v>
                </c:pt>
                <c:pt idx="186">
                  <c:v>2.5216843884427836E-2</c:v>
                </c:pt>
                <c:pt idx="187">
                  <c:v>2.5215023566741251E-2</c:v>
                </c:pt>
                <c:pt idx="188">
                  <c:v>2.5213067583349971E-2</c:v>
                </c:pt>
                <c:pt idx="189">
                  <c:v>2.5210955319217614E-2</c:v>
                </c:pt>
                <c:pt idx="190">
                  <c:v>2.5208671070184895E-2</c:v>
                </c:pt>
                <c:pt idx="191">
                  <c:v>2.520619772457363E-2</c:v>
                </c:pt>
                <c:pt idx="192">
                  <c:v>2.5203523298055891E-2</c:v>
                </c:pt>
                <c:pt idx="193">
                  <c:v>2.5200628143649241E-2</c:v>
                </c:pt>
                <c:pt idx="194">
                  <c:v>2.5197481438290814E-2</c:v>
                </c:pt>
                <c:pt idx="195">
                  <c:v>2.5194057956295018E-2</c:v>
                </c:pt>
                <c:pt idx="196">
                  <c:v>2.5190319951114353E-2</c:v>
                </c:pt>
                <c:pt idx="197">
                  <c:v>2.5186257081484833E-2</c:v>
                </c:pt>
                <c:pt idx="198">
                  <c:v>2.5181839100824957E-2</c:v>
                </c:pt>
                <c:pt idx="199">
                  <c:v>2.51770269470055E-2</c:v>
                </c:pt>
                <c:pt idx="200">
                  <c:v>2.5171779029893308E-2</c:v>
                </c:pt>
                <c:pt idx="201">
                  <c:v>2.5166043128375348E-2</c:v>
                </c:pt>
                <c:pt idx="202">
                  <c:v>2.5159766260318232E-2</c:v>
                </c:pt>
                <c:pt idx="203">
                  <c:v>2.5152889076567011E-2</c:v>
                </c:pt>
                <c:pt idx="204">
                  <c:v>2.5145353410918517E-2</c:v>
                </c:pt>
                <c:pt idx="205">
                  <c:v>2.5137118104687668E-2</c:v>
                </c:pt>
                <c:pt idx="206">
                  <c:v>2.5128113524356933E-2</c:v>
                </c:pt>
                <c:pt idx="207">
                  <c:v>2.5118243809372755E-2</c:v>
                </c:pt>
                <c:pt idx="208">
                  <c:v>2.5107376171121562E-2</c:v>
                </c:pt>
                <c:pt idx="209">
                  <c:v>2.5095364780488811E-2</c:v>
                </c:pt>
                <c:pt idx="210">
                  <c:v>2.5082103642741216E-2</c:v>
                </c:pt>
                <c:pt idx="211">
                  <c:v>2.5067428890166294E-2</c:v>
                </c:pt>
                <c:pt idx="212">
                  <c:v>2.5051189418857568E-2</c:v>
                </c:pt>
                <c:pt idx="213">
                  <c:v>2.5033119869200489E-2</c:v>
                </c:pt>
                <c:pt idx="214">
                  <c:v>2.5012971851299852E-2</c:v>
                </c:pt>
                <c:pt idx="215">
                  <c:v>2.4990474778982991E-2</c:v>
                </c:pt>
                <c:pt idx="216">
                  <c:v>2.496530827386995E-2</c:v>
                </c:pt>
                <c:pt idx="217">
                  <c:v>2.4937134352809136E-2</c:v>
                </c:pt>
                <c:pt idx="218">
                  <c:v>2.4905551575935256E-2</c:v>
                </c:pt>
                <c:pt idx="219">
                  <c:v>2.4870119670243555E-2</c:v>
                </c:pt>
                <c:pt idx="220">
                  <c:v>2.4830318772749854E-2</c:v>
                </c:pt>
                <c:pt idx="221">
                  <c:v>2.478550947918862E-2</c:v>
                </c:pt>
                <c:pt idx="222">
                  <c:v>2.4735001746881386E-2</c:v>
                </c:pt>
                <c:pt idx="223">
                  <c:v>2.4678096342256865E-2</c:v>
                </c:pt>
                <c:pt idx="224">
                  <c:v>2.4614121758287196E-2</c:v>
                </c:pt>
                <c:pt idx="225">
                  <c:v>2.4542364719824804E-2</c:v>
                </c:pt>
                <c:pt idx="226">
                  <c:v>2.4461861434003921E-2</c:v>
                </c:pt>
                <c:pt idx="227">
                  <c:v>2.4371811335107334E-2</c:v>
                </c:pt>
                <c:pt idx="228">
                  <c:v>2.4271328295070286E-2</c:v>
                </c:pt>
                <c:pt idx="229">
                  <c:v>2.4159561513068476E-2</c:v>
                </c:pt>
                <c:pt idx="230">
                  <c:v>2.4035712984237841E-2</c:v>
                </c:pt>
                <c:pt idx="231">
                  <c:v>2.3899061504452663E-2</c:v>
                </c:pt>
                <c:pt idx="232">
                  <c:v>2.3748903428005199E-2</c:v>
                </c:pt>
                <c:pt idx="233">
                  <c:v>2.3584653119703248E-2</c:v>
                </c:pt>
                <c:pt idx="234">
                  <c:v>2.3405876212690465E-2</c:v>
                </c:pt>
                <c:pt idx="235">
                  <c:v>2.3212301308638168E-2</c:v>
                </c:pt>
                <c:pt idx="236">
                  <c:v>2.3003961490259087E-2</c:v>
                </c:pt>
                <c:pt idx="237">
                  <c:v>2.278103106127511E-2</c:v>
                </c:pt>
                <c:pt idx="238">
                  <c:v>2.2543782711609325E-2</c:v>
                </c:pt>
                <c:pt idx="239">
                  <c:v>2.229279648116244E-2</c:v>
                </c:pt>
                <c:pt idx="240">
                  <c:v>2.2028975609599259E-2</c:v>
                </c:pt>
                <c:pt idx="241">
                  <c:v>2.1753113837425085E-2</c:v>
                </c:pt>
                <c:pt idx="242">
                  <c:v>2.1466249369257173E-2</c:v>
                </c:pt>
                <c:pt idx="243">
                  <c:v>2.1169742343294846E-2</c:v>
                </c:pt>
                <c:pt idx="244">
                  <c:v>2.0864629551084164E-2</c:v>
                </c:pt>
                <c:pt idx="245">
                  <c:v>2.0551963170915115E-2</c:v>
                </c:pt>
                <c:pt idx="246">
                  <c:v>2.0232763973014468E-2</c:v>
                </c:pt>
                <c:pt idx="247">
                  <c:v>1.990795384344855E-2</c:v>
                </c:pt>
                <c:pt idx="248">
                  <c:v>1.9579066468324857E-2</c:v>
                </c:pt>
                <c:pt idx="249">
                  <c:v>1.9246857647332249E-2</c:v>
                </c:pt>
                <c:pt idx="250">
                  <c:v>1.8912571673107358E-2</c:v>
                </c:pt>
                <c:pt idx="251">
                  <c:v>1.8577064258785726E-2</c:v>
                </c:pt>
                <c:pt idx="252">
                  <c:v>1.8240794439103116E-2</c:v>
                </c:pt>
                <c:pt idx="253">
                  <c:v>1.7904610683334231E-2</c:v>
                </c:pt>
                <c:pt idx="254">
                  <c:v>1.756942401950037E-2</c:v>
                </c:pt>
                <c:pt idx="255">
                  <c:v>1.7235853518829475E-2</c:v>
                </c:pt>
                <c:pt idx="256">
                  <c:v>1.6904402178383723E-2</c:v>
                </c:pt>
                <c:pt idx="257">
                  <c:v>1.6575496406990221E-2</c:v>
                </c:pt>
                <c:pt idx="258">
                  <c:v>1.6249387517483178E-2</c:v>
                </c:pt>
                <c:pt idx="259">
                  <c:v>1.5925872044325644E-2</c:v>
                </c:pt>
                <c:pt idx="260">
                  <c:v>1.5605676023412979E-2</c:v>
                </c:pt>
                <c:pt idx="261">
                  <c:v>1.5288950957648793E-2</c:v>
                </c:pt>
                <c:pt idx="262">
                  <c:v>1.4975840570360699E-2</c:v>
                </c:pt>
                <c:pt idx="263">
                  <c:v>1.466648626729559E-2</c:v>
                </c:pt>
                <c:pt idx="264">
                  <c:v>1.4361487445923582E-2</c:v>
                </c:pt>
                <c:pt idx="265">
                  <c:v>1.4060553264041136E-2</c:v>
                </c:pt>
                <c:pt idx="266">
                  <c:v>1.3763752136079794E-2</c:v>
                </c:pt>
                <c:pt idx="267">
                  <c:v>1.347113052143512E-2</c:v>
                </c:pt>
                <c:pt idx="268">
                  <c:v>1.3183155616243135E-2</c:v>
                </c:pt>
                <c:pt idx="269">
                  <c:v>1.2899621620653527E-2</c:v>
                </c:pt>
                <c:pt idx="270">
                  <c:v>1.2620473335185477E-2</c:v>
                </c:pt>
                <c:pt idx="271">
                  <c:v>1.2345966376562184E-2</c:v>
                </c:pt>
                <c:pt idx="272">
                  <c:v>1.2075607172841845E-2</c:v>
                </c:pt>
                <c:pt idx="273">
                  <c:v>1.1809419557829666E-2</c:v>
                </c:pt>
                <c:pt idx="274">
                  <c:v>1.1547921156434417E-2</c:v>
                </c:pt>
                <c:pt idx="275">
                  <c:v>1.1291192799631285E-2</c:v>
                </c:pt>
                <c:pt idx="276">
                  <c:v>1.103882845307085E-2</c:v>
                </c:pt>
                <c:pt idx="277">
                  <c:v>1.0790900152190679E-2</c:v>
                </c:pt>
                <c:pt idx="278">
                  <c:v>1.0548044610194634E-2</c:v>
                </c:pt>
                <c:pt idx="279">
                  <c:v>1.0309677316578435E-2</c:v>
                </c:pt>
                <c:pt idx="280">
                  <c:v>1.0075370255345209E-2</c:v>
                </c:pt>
                <c:pt idx="281">
                  <c:v>9.845879318557578E-3</c:v>
                </c:pt>
                <c:pt idx="282">
                  <c:v>9.6207594700929329E-3</c:v>
                </c:pt>
                <c:pt idx="283">
                  <c:v>9.3999749962406301E-3</c:v>
                </c:pt>
                <c:pt idx="284">
                  <c:v>9.1835044339914906E-3</c:v>
                </c:pt>
                <c:pt idx="285">
                  <c:v>8.9711577112130542E-3</c:v>
                </c:pt>
                <c:pt idx="286">
                  <c:v>8.762763089907831E-3</c:v>
                </c:pt>
                <c:pt idx="287">
                  <c:v>8.5584203920784155E-3</c:v>
                </c:pt>
                <c:pt idx="288">
                  <c:v>8.358229791058356E-3</c:v>
                </c:pt>
                <c:pt idx="289">
                  <c:v>8.162585662407025E-3</c:v>
                </c:pt>
                <c:pt idx="290">
                  <c:v>7.9695536910943145E-3</c:v>
                </c:pt>
                <c:pt idx="291">
                  <c:v>7.7804624986003677E-3</c:v>
                </c:pt>
                <c:pt idx="292">
                  <c:v>7.5953328437833104E-3</c:v>
                </c:pt>
                <c:pt idx="293">
                  <c:v>7.4128039991900943E-3</c:v>
                </c:pt>
                <c:pt idx="294">
                  <c:v>7.2329641564902528E-3</c:v>
                </c:pt>
                <c:pt idx="295">
                  <c:v>7.056703424945094E-3</c:v>
                </c:pt>
                <c:pt idx="296">
                  <c:v>6.883599661281492E-3</c:v>
                </c:pt>
                <c:pt idx="297">
                  <c:v>6.7124257476372899E-3</c:v>
                </c:pt>
                <c:pt idx="298">
                  <c:v>6.5441433490037067E-3</c:v>
                </c:pt>
                <c:pt idx="299">
                  <c:v>6.3789834448867086E-3</c:v>
                </c:pt>
                <c:pt idx="300">
                  <c:v>6.2157140417007511E-3</c:v>
                </c:pt>
                <c:pt idx="301">
                  <c:v>6.054854900514519E-3</c:v>
                </c:pt>
                <c:pt idx="302">
                  <c:v>5.8959039639157711E-3</c:v>
                </c:pt>
                <c:pt idx="303">
                  <c:v>5.739603170896574E-3</c:v>
                </c:pt>
                <c:pt idx="304">
                  <c:v>5.5853010128927502E-3</c:v>
                </c:pt>
                <c:pt idx="305">
                  <c:v>5.432634059616883E-3</c:v>
                </c:pt>
                <c:pt idx="306">
                  <c:v>5.2832326354743733E-3</c:v>
                </c:pt>
                <c:pt idx="307">
                  <c:v>5.135702977685383E-3</c:v>
                </c:pt>
                <c:pt idx="308">
                  <c:v>4.9895362067402596E-3</c:v>
                </c:pt>
                <c:pt idx="309">
                  <c:v>4.8460660879098075E-3</c:v>
                </c:pt>
                <c:pt idx="310">
                  <c:v>4.7050779276054389E-3</c:v>
                </c:pt>
                <c:pt idx="311">
                  <c:v>4.5665062148946209E-3</c:v>
                </c:pt>
                <c:pt idx="312">
                  <c:v>4.4310222458655742E-3</c:v>
                </c:pt>
                <c:pt idx="313">
                  <c:v>4.298929458199225E-3</c:v>
                </c:pt>
                <c:pt idx="314">
                  <c:v>4.1698659582861813E-3</c:v>
                </c:pt>
                <c:pt idx="315">
                  <c:v>4.043096105090984E-3</c:v>
                </c:pt>
                <c:pt idx="316">
                  <c:v>3.9195155335188352E-3</c:v>
                </c:pt>
                <c:pt idx="317">
                  <c:v>3.7993538636665117E-3</c:v>
                </c:pt>
                <c:pt idx="318">
                  <c:v>3.6827655501245476E-3</c:v>
                </c:pt>
                <c:pt idx="319">
                  <c:v>3.5695335588595521E-3</c:v>
                </c:pt>
                <c:pt idx="320">
                  <c:v>3.4597391180377149E-3</c:v>
                </c:pt>
                <c:pt idx="321">
                  <c:v>3.3534624157436944E-3</c:v>
                </c:pt>
                <c:pt idx="322">
                  <c:v>3.2501122160684612E-3</c:v>
                </c:pt>
                <c:pt idx="323">
                  <c:v>3.1505128681910931E-3</c:v>
                </c:pt>
                <c:pt idx="324">
                  <c:v>3.0552650148379899E-3</c:v>
                </c:pt>
                <c:pt idx="325">
                  <c:v>2.9639281183354675E-3</c:v>
                </c:pt>
                <c:pt idx="326">
                  <c:v>2.8760597290506361E-3</c:v>
                </c:pt>
                <c:pt idx="327">
                  <c:v>2.790618617860504E-3</c:v>
                </c:pt>
                <c:pt idx="328">
                  <c:v>2.7075347260555743E-3</c:v>
                </c:pt>
                <c:pt idx="329">
                  <c:v>2.6262872213532081E-3</c:v>
                </c:pt>
                <c:pt idx="330">
                  <c:v>2.5471025916967253E-3</c:v>
                </c:pt>
                <c:pt idx="331">
                  <c:v>2.470207539371428E-3</c:v>
                </c:pt>
                <c:pt idx="332">
                  <c:v>2.3958271101933229E-3</c:v>
                </c:pt>
                <c:pt idx="333">
                  <c:v>2.323367477869015E-3</c:v>
                </c:pt>
                <c:pt idx="334">
                  <c:v>2.2526797392519761E-3</c:v>
                </c:pt>
                <c:pt idx="335">
                  <c:v>2.1831689398178859E-3</c:v>
                </c:pt>
                <c:pt idx="336">
                  <c:v>2.1159565794913703E-3</c:v>
                </c:pt>
                <c:pt idx="337">
                  <c:v>2.0507456872321771E-3</c:v>
                </c:pt>
                <c:pt idx="338">
                  <c:v>1.9868649500107312E-3</c:v>
                </c:pt>
                <c:pt idx="339">
                  <c:v>1.9238654772983262E-3</c:v>
                </c:pt>
                <c:pt idx="340">
                  <c:v>1.8623481180649534E-3</c:v>
                </c:pt>
                <c:pt idx="341">
                  <c:v>1.8017146830684658E-3</c:v>
                </c:pt>
                <c:pt idx="342">
                  <c:v>1.742191013549773E-3</c:v>
                </c:pt>
                <c:pt idx="343">
                  <c:v>1.6840012826668735E-3</c:v>
                </c:pt>
                <c:pt idx="344">
                  <c:v>1.6277461698558406E-3</c:v>
                </c:pt>
                <c:pt idx="345">
                  <c:v>1.5733528028008259E-3</c:v>
                </c:pt>
                <c:pt idx="346">
                  <c:v>1.5209716778122606E-3</c:v>
                </c:pt>
                <c:pt idx="347">
                  <c:v>1.4700790761041777E-3</c:v>
                </c:pt>
                <c:pt idx="348">
                  <c:v>1.4206016788219228E-3</c:v>
                </c:pt>
                <c:pt idx="349">
                  <c:v>1.3727648400587884E-3</c:v>
                </c:pt>
                <c:pt idx="350">
                  <c:v>1.3267940392170247E-3</c:v>
                </c:pt>
                <c:pt idx="351">
                  <c:v>1.2817909028521729E-3</c:v>
                </c:pt>
                <c:pt idx="352">
                  <c:v>1.2379805847062032E-3</c:v>
                </c:pt>
                <c:pt idx="353">
                  <c:v>1.1961899825860024E-3</c:v>
                </c:pt>
                <c:pt idx="354">
                  <c:v>1.1561182650614947E-3</c:v>
                </c:pt>
                <c:pt idx="355">
                  <c:v>1.1175423922308823E-3</c:v>
                </c:pt>
                <c:pt idx="356">
                  <c:v>1.0799363744469943E-3</c:v>
                </c:pt>
                <c:pt idx="357">
                  <c:v>1.0442026201186137E-3</c:v>
                </c:pt>
                <c:pt idx="358">
                  <c:v>1.009890351429503E-3</c:v>
                </c:pt>
                <c:pt idx="359">
                  <c:v>9.7707629878416094E-4</c:v>
                </c:pt>
                <c:pt idx="360">
                  <c:v>9.4515884053226681E-4</c:v>
                </c:pt>
                <c:pt idx="361">
                  <c:v>9.1496598702985044E-4</c:v>
                </c:pt>
                <c:pt idx="362">
                  <c:v>8.8604668077317192E-4</c:v>
                </c:pt>
                <c:pt idx="363">
                  <c:v>8.5825138637368736E-4</c:v>
                </c:pt>
                <c:pt idx="364">
                  <c:v>8.3143002796268531E-4</c:v>
                </c:pt>
                <c:pt idx="365">
                  <c:v>8.0633438563355517E-4</c:v>
                </c:pt>
                <c:pt idx="366">
                  <c:v>7.8191276094624618E-4</c:v>
                </c:pt>
                <c:pt idx="367">
                  <c:v>7.592928115709649E-4</c:v>
                </c:pt>
                <c:pt idx="368">
                  <c:v>7.3719703814149884E-4</c:v>
                </c:pt>
                <c:pt idx="369">
                  <c:v>7.1540022218333568E-4</c:v>
                </c:pt>
                <c:pt idx="370">
                  <c:v>6.945039249477078E-4</c:v>
                </c:pt>
                <c:pt idx="371">
                  <c:v>6.7465838120810834E-4</c:v>
                </c:pt>
                <c:pt idx="372">
                  <c:v>6.5571367574143724E-4</c:v>
                </c:pt>
                <c:pt idx="373">
                  <c:v>6.3729397252994258E-4</c:v>
                </c:pt>
                <c:pt idx="374">
                  <c:v>6.1954980970188589E-4</c:v>
                </c:pt>
                <c:pt idx="375">
                  <c:v>6.0278210885295405E-4</c:v>
                </c:pt>
                <c:pt idx="376">
                  <c:v>5.8653977936117332E-4</c:v>
                </c:pt>
                <c:pt idx="377">
                  <c:v>5.7052217668342523E-4</c:v>
                </c:pt>
                <c:pt idx="378">
                  <c:v>5.5495490308440226E-4</c:v>
                </c:pt>
                <c:pt idx="379">
                  <c:v>5.4006370091486122E-4</c:v>
                </c:pt>
                <c:pt idx="380">
                  <c:v>5.2577338737025761E-4</c:v>
                </c:pt>
                <c:pt idx="381">
                  <c:v>5.113319686018622E-4</c:v>
                </c:pt>
                <c:pt idx="382">
                  <c:v>4.9734113905160193E-4</c:v>
                </c:pt>
                <c:pt idx="383">
                  <c:v>4.8350004629251278E-4</c:v>
                </c:pt>
                <c:pt idx="384">
                  <c:v>4.7093723208145935E-4</c:v>
                </c:pt>
                <c:pt idx="385">
                  <c:v>4.583738738996139E-4</c:v>
                </c:pt>
                <c:pt idx="386">
                  <c:v>4.4580997223545374E-4</c:v>
                </c:pt>
                <c:pt idx="387">
                  <c:v>4.3324552757674842E-4</c:v>
                </c:pt>
                <c:pt idx="388">
                  <c:v>4.2068044731321391E-4</c:v>
                </c:pt>
                <c:pt idx="389">
                  <c:v>4.0811491812198231E-4</c:v>
                </c:pt>
                <c:pt idx="390">
                  <c:v>3.9554884739541329E-4</c:v>
                </c:pt>
                <c:pt idx="391">
                  <c:v>3.8298223561854944E-4</c:v>
                </c:pt>
                <c:pt idx="392">
                  <c:v>3.7041508327574982E-4</c:v>
                </c:pt>
                <c:pt idx="393">
                  <c:v>3.5784739085069697E-4</c:v>
                </c:pt>
                <c:pt idx="394">
                  <c:v>3.4527906570500089E-4</c:v>
                </c:pt>
                <c:pt idx="395">
                  <c:v>3.3271029455977583E-4</c:v>
                </c:pt>
                <c:pt idx="396">
                  <c:v>3.2014098477928243E-4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57920"/>
        <c:axId val="76263808"/>
      </c:scatterChart>
      <c:valAx>
        <c:axId val="76257920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6263808"/>
        <c:crosses val="autoZero"/>
        <c:crossBetween val="midCat"/>
      </c:valAx>
      <c:valAx>
        <c:axId val="76263808"/>
        <c:scaling>
          <c:orientation val="minMax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625792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 et CP mesurées et modélisées 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0775703798446574"/>
          <c:y val="5.046009565009918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40264550264549"/>
          <c:y val="0.11676592592592694"/>
          <c:w val="0.63550512068345177"/>
          <c:h val="0.679636887494335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'NP5H20 CRNa'!$C$1</c:f>
              <c:strCache>
                <c:ptCount val="1"/>
                <c:pt idx="0">
                  <c:v>Vcalc</c:v>
                </c:pt>
              </c:strCache>
            </c:strRef>
          </c:tx>
          <c:spPr>
            <a:ln w="19050">
              <a:noFill/>
            </a:ln>
          </c:spPr>
          <c:marker>
            <c:symbol val="dot"/>
            <c:size val="2"/>
          </c:marker>
          <c:xVal>
            <c:numRef>
              <c:f>'NP5H20 CRNa'!$B$2:$B$500</c:f>
              <c:numCache>
                <c:formatCode>0.000</c:formatCode>
                <c:ptCount val="499"/>
                <c:pt idx="0">
                  <c:v>0.21769069999999999</c:v>
                </c:pt>
                <c:pt idx="1">
                  <c:v>0.2168291</c:v>
                </c:pt>
                <c:pt idx="2">
                  <c:v>0.21596760000000001</c:v>
                </c:pt>
                <c:pt idx="3">
                  <c:v>0.21510599999999999</c:v>
                </c:pt>
                <c:pt idx="4">
                  <c:v>0.2142445</c:v>
                </c:pt>
                <c:pt idx="5">
                  <c:v>0.21338299999999999</c:v>
                </c:pt>
                <c:pt idx="6">
                  <c:v>0.2125214</c:v>
                </c:pt>
                <c:pt idx="7">
                  <c:v>0.21165990000000001</c:v>
                </c:pt>
                <c:pt idx="8">
                  <c:v>0.21079829999999999</c:v>
                </c:pt>
                <c:pt idx="9">
                  <c:v>0.20993680000000001</c:v>
                </c:pt>
                <c:pt idx="10">
                  <c:v>0.2089316</c:v>
                </c:pt>
                <c:pt idx="11">
                  <c:v>0.20807010000000001</c:v>
                </c:pt>
                <c:pt idx="12">
                  <c:v>0.20720859999999999</c:v>
                </c:pt>
                <c:pt idx="13">
                  <c:v>0.206347</c:v>
                </c:pt>
                <c:pt idx="14">
                  <c:v>0.20548549999999999</c:v>
                </c:pt>
                <c:pt idx="15">
                  <c:v>0.20407320000000001</c:v>
                </c:pt>
                <c:pt idx="16">
                  <c:v>0.2031348</c:v>
                </c:pt>
                <c:pt idx="17">
                  <c:v>0.20219139999999999</c:v>
                </c:pt>
                <c:pt idx="18">
                  <c:v>0.20124330000000001</c:v>
                </c:pt>
                <c:pt idx="19">
                  <c:v>0.20029150000000001</c:v>
                </c:pt>
                <c:pt idx="20">
                  <c:v>0.1993364</c:v>
                </c:pt>
                <c:pt idx="21">
                  <c:v>0.19837779999999999</c:v>
                </c:pt>
                <c:pt idx="22">
                  <c:v>0.19741410000000001</c:v>
                </c:pt>
                <c:pt idx="23">
                  <c:v>0.1964447</c:v>
                </c:pt>
                <c:pt idx="24">
                  <c:v>0.1954698</c:v>
                </c:pt>
                <c:pt idx="25">
                  <c:v>0.19448950000000001</c:v>
                </c:pt>
                <c:pt idx="26">
                  <c:v>0.19350870000000001</c:v>
                </c:pt>
                <c:pt idx="27">
                  <c:v>0.19252279999999999</c:v>
                </c:pt>
                <c:pt idx="28">
                  <c:v>0.19153210000000001</c:v>
                </c:pt>
                <c:pt idx="29">
                  <c:v>0.19053700000000001</c:v>
                </c:pt>
                <c:pt idx="30">
                  <c:v>0.18953790000000001</c:v>
                </c:pt>
                <c:pt idx="31">
                  <c:v>0.1885532</c:v>
                </c:pt>
                <c:pt idx="32">
                  <c:v>0.18756819999999999</c:v>
                </c:pt>
                <c:pt idx="33">
                  <c:v>0.18658369999999999</c:v>
                </c:pt>
                <c:pt idx="34">
                  <c:v>0.1856003</c:v>
                </c:pt>
                <c:pt idx="35">
                  <c:v>0.1846168</c:v>
                </c:pt>
                <c:pt idx="36">
                  <c:v>0.1836332</c:v>
                </c:pt>
                <c:pt idx="37">
                  <c:v>0.18264939999999999</c:v>
                </c:pt>
                <c:pt idx="38">
                  <c:v>0.18166650000000001</c:v>
                </c:pt>
                <c:pt idx="39">
                  <c:v>0.18068490000000001</c:v>
                </c:pt>
                <c:pt idx="40">
                  <c:v>0.1797058</c:v>
                </c:pt>
                <c:pt idx="41">
                  <c:v>0.178729</c:v>
                </c:pt>
                <c:pt idx="42">
                  <c:v>0.17775550000000001</c:v>
                </c:pt>
                <c:pt idx="43">
                  <c:v>0.17678550000000001</c:v>
                </c:pt>
                <c:pt idx="44">
                  <c:v>0.17581949999999999</c:v>
                </c:pt>
                <c:pt idx="45">
                  <c:v>0.17485800000000001</c:v>
                </c:pt>
                <c:pt idx="46">
                  <c:v>0.17390079999999999</c:v>
                </c:pt>
                <c:pt idx="47">
                  <c:v>0.1729473</c:v>
                </c:pt>
                <c:pt idx="48">
                  <c:v>0.17199790000000001</c:v>
                </c:pt>
                <c:pt idx="49">
                  <c:v>0.17105100000000001</c:v>
                </c:pt>
                <c:pt idx="50">
                  <c:v>0.17010629999999999</c:v>
                </c:pt>
                <c:pt idx="51">
                  <c:v>0.16916510000000001</c:v>
                </c:pt>
                <c:pt idx="52">
                  <c:v>0.1682283</c:v>
                </c:pt>
                <c:pt idx="53">
                  <c:v>0.16729759999999999</c:v>
                </c:pt>
                <c:pt idx="54">
                  <c:v>0.1663734</c:v>
                </c:pt>
                <c:pt idx="55">
                  <c:v>0.1654571</c:v>
                </c:pt>
                <c:pt idx="56">
                  <c:v>0.16454830000000001</c:v>
                </c:pt>
                <c:pt idx="57">
                  <c:v>0.16364809999999999</c:v>
                </c:pt>
                <c:pt idx="58">
                  <c:v>0.1627564</c:v>
                </c:pt>
                <c:pt idx="59">
                  <c:v>0.1618734</c:v>
                </c:pt>
                <c:pt idx="60">
                  <c:v>0.16099840000000001</c:v>
                </c:pt>
                <c:pt idx="61">
                  <c:v>0.16013189999999999</c:v>
                </c:pt>
                <c:pt idx="62">
                  <c:v>0.15927430000000001</c:v>
                </c:pt>
                <c:pt idx="63">
                  <c:v>0.15842539999999999</c:v>
                </c:pt>
                <c:pt idx="64">
                  <c:v>0.15758559999999999</c:v>
                </c:pt>
                <c:pt idx="65">
                  <c:v>0.15675539999999999</c:v>
                </c:pt>
                <c:pt idx="66">
                  <c:v>0.15593560000000001</c:v>
                </c:pt>
                <c:pt idx="67">
                  <c:v>0.15512529999999999</c:v>
                </c:pt>
                <c:pt idx="68">
                  <c:v>0.15432509999999999</c:v>
                </c:pt>
                <c:pt idx="69">
                  <c:v>0.1535309</c:v>
                </c:pt>
                <c:pt idx="70">
                  <c:v>0.15274280000000001</c:v>
                </c:pt>
                <c:pt idx="71">
                  <c:v>0.15195839999999999</c:v>
                </c:pt>
                <c:pt idx="72">
                  <c:v>0.15117710000000001</c:v>
                </c:pt>
                <c:pt idx="73">
                  <c:v>0.15039720000000001</c:v>
                </c:pt>
                <c:pt idx="74">
                  <c:v>0.14961820000000001</c:v>
                </c:pt>
                <c:pt idx="75">
                  <c:v>0.14883979999999999</c:v>
                </c:pt>
                <c:pt idx="76">
                  <c:v>0.14806250000000001</c:v>
                </c:pt>
                <c:pt idx="77">
                  <c:v>0.14728559999999999</c:v>
                </c:pt>
                <c:pt idx="78">
                  <c:v>0.14650820000000001</c:v>
                </c:pt>
                <c:pt idx="79">
                  <c:v>0.1457301</c:v>
                </c:pt>
                <c:pt idx="80">
                  <c:v>0.14495079999999999</c:v>
                </c:pt>
                <c:pt idx="81">
                  <c:v>0.14416979999999999</c:v>
                </c:pt>
                <c:pt idx="82">
                  <c:v>0.14338629999999999</c:v>
                </c:pt>
                <c:pt idx="83">
                  <c:v>0.14259959999999999</c:v>
                </c:pt>
                <c:pt idx="84">
                  <c:v>0.1418095</c:v>
                </c:pt>
                <c:pt idx="85">
                  <c:v>0.141017</c:v>
                </c:pt>
                <c:pt idx="86">
                  <c:v>0.14022299999999999</c:v>
                </c:pt>
                <c:pt idx="87">
                  <c:v>0.1394282</c:v>
                </c:pt>
                <c:pt idx="88">
                  <c:v>0.1386336</c:v>
                </c:pt>
                <c:pt idx="89">
                  <c:v>0.13783989999999999</c:v>
                </c:pt>
                <c:pt idx="90">
                  <c:v>0.13704710000000001</c:v>
                </c:pt>
                <c:pt idx="91">
                  <c:v>0.13625490000000001</c:v>
                </c:pt>
                <c:pt idx="92">
                  <c:v>0.13546279999999999</c:v>
                </c:pt>
                <c:pt idx="93">
                  <c:v>0.13467090000000001</c:v>
                </c:pt>
                <c:pt idx="94">
                  <c:v>0.13387959999999999</c:v>
                </c:pt>
                <c:pt idx="95">
                  <c:v>0.13308880000000001</c:v>
                </c:pt>
                <c:pt idx="96">
                  <c:v>0.13229830000000001</c:v>
                </c:pt>
                <c:pt idx="97">
                  <c:v>0.1315086</c:v>
                </c:pt>
                <c:pt idx="98">
                  <c:v>0.13071969999999999</c:v>
                </c:pt>
                <c:pt idx="99">
                  <c:v>0.12993199999999999</c:v>
                </c:pt>
                <c:pt idx="100">
                  <c:v>0.1291457</c:v>
                </c:pt>
                <c:pt idx="101">
                  <c:v>0.12836059999999999</c:v>
                </c:pt>
                <c:pt idx="102">
                  <c:v>0.12757679999999999</c:v>
                </c:pt>
                <c:pt idx="103">
                  <c:v>0.12679389999999999</c:v>
                </c:pt>
                <c:pt idx="104">
                  <c:v>0.1260106</c:v>
                </c:pt>
                <c:pt idx="105">
                  <c:v>0.12522720000000001</c:v>
                </c:pt>
                <c:pt idx="106">
                  <c:v>0.1244439</c:v>
                </c:pt>
                <c:pt idx="107">
                  <c:v>0.1236601</c:v>
                </c:pt>
                <c:pt idx="108">
                  <c:v>0.1228764</c:v>
                </c:pt>
                <c:pt idx="109">
                  <c:v>0.12209250000000001</c:v>
                </c:pt>
                <c:pt idx="110">
                  <c:v>0.12130879999999999</c:v>
                </c:pt>
                <c:pt idx="111">
                  <c:v>0.12052499999999999</c:v>
                </c:pt>
                <c:pt idx="112">
                  <c:v>0.1197415</c:v>
                </c:pt>
                <c:pt idx="113">
                  <c:v>0.11895799999999999</c:v>
                </c:pt>
                <c:pt idx="114">
                  <c:v>0.118175</c:v>
                </c:pt>
                <c:pt idx="115">
                  <c:v>0.1173918</c:v>
                </c:pt>
                <c:pt idx="116">
                  <c:v>0.1166085</c:v>
                </c:pt>
                <c:pt idx="117">
                  <c:v>0.1158251</c:v>
                </c:pt>
                <c:pt idx="118">
                  <c:v>0.11504209999999999</c:v>
                </c:pt>
                <c:pt idx="119">
                  <c:v>0.11425929999999999</c:v>
                </c:pt>
                <c:pt idx="120">
                  <c:v>0.11347690000000001</c:v>
                </c:pt>
                <c:pt idx="121">
                  <c:v>0.11269510000000001</c:v>
                </c:pt>
                <c:pt idx="122">
                  <c:v>0.111914</c:v>
                </c:pt>
                <c:pt idx="123">
                  <c:v>0.111134</c:v>
                </c:pt>
                <c:pt idx="124">
                  <c:v>0.11035490000000001</c:v>
                </c:pt>
                <c:pt idx="125">
                  <c:v>0.1095763</c:v>
                </c:pt>
                <c:pt idx="126">
                  <c:v>0.1087986</c:v>
                </c:pt>
                <c:pt idx="127">
                  <c:v>0.1080221</c:v>
                </c:pt>
                <c:pt idx="128">
                  <c:v>0.1072467</c:v>
                </c:pt>
                <c:pt idx="129">
                  <c:v>0.10647230000000001</c:v>
                </c:pt>
                <c:pt idx="130">
                  <c:v>0.10569870000000001</c:v>
                </c:pt>
                <c:pt idx="131">
                  <c:v>0.1049268</c:v>
                </c:pt>
                <c:pt idx="132">
                  <c:v>0.1041569</c:v>
                </c:pt>
                <c:pt idx="133">
                  <c:v>0.10338840000000001</c:v>
                </c:pt>
                <c:pt idx="134">
                  <c:v>0.1026215</c:v>
                </c:pt>
                <c:pt idx="135">
                  <c:v>0.101856</c:v>
                </c:pt>
                <c:pt idx="136">
                  <c:v>0.1010925</c:v>
                </c:pt>
                <c:pt idx="137">
                  <c:v>0.10033060000000001</c:v>
                </c:pt>
                <c:pt idx="138">
                  <c:v>9.9570500000000006E-2</c:v>
                </c:pt>
                <c:pt idx="139">
                  <c:v>9.8811839999999998E-2</c:v>
                </c:pt>
                <c:pt idx="140">
                  <c:v>9.8055450000000002E-2</c:v>
                </c:pt>
                <c:pt idx="141">
                  <c:v>9.7301479999999996E-2</c:v>
                </c:pt>
                <c:pt idx="142">
                  <c:v>9.6549850000000007E-2</c:v>
                </c:pt>
                <c:pt idx="143">
                  <c:v>9.5800010000000005E-2</c:v>
                </c:pt>
                <c:pt idx="144">
                  <c:v>9.505226E-2</c:v>
                </c:pt>
                <c:pt idx="145">
                  <c:v>9.4307909999999995E-2</c:v>
                </c:pt>
                <c:pt idx="146">
                  <c:v>9.3566549999999998E-2</c:v>
                </c:pt>
                <c:pt idx="147">
                  <c:v>9.2827370000000006E-2</c:v>
                </c:pt>
                <c:pt idx="148">
                  <c:v>9.2090699999999998E-2</c:v>
                </c:pt>
                <c:pt idx="149">
                  <c:v>9.1356779999999999E-2</c:v>
                </c:pt>
                <c:pt idx="150">
                  <c:v>9.062576E-2</c:v>
                </c:pt>
                <c:pt idx="151">
                  <c:v>8.9897569999999996E-2</c:v>
                </c:pt>
                <c:pt idx="152">
                  <c:v>8.9171890000000004E-2</c:v>
                </c:pt>
                <c:pt idx="153">
                  <c:v>8.8449040000000007E-2</c:v>
                </c:pt>
                <c:pt idx="154">
                  <c:v>8.7729420000000002E-2</c:v>
                </c:pt>
                <c:pt idx="155">
                  <c:v>8.7012309999999995E-2</c:v>
                </c:pt>
                <c:pt idx="156">
                  <c:v>8.6297299999999993E-2</c:v>
                </c:pt>
                <c:pt idx="157">
                  <c:v>8.5584060000000003E-2</c:v>
                </c:pt>
                <c:pt idx="158">
                  <c:v>8.4873089999999998E-2</c:v>
                </c:pt>
                <c:pt idx="159">
                  <c:v>8.4164779999999995E-2</c:v>
                </c:pt>
                <c:pt idx="160">
                  <c:v>8.3458249999999998E-2</c:v>
                </c:pt>
                <c:pt idx="161">
                  <c:v>8.2752049999999994E-2</c:v>
                </c:pt>
                <c:pt idx="162">
                  <c:v>8.2046649999999999E-2</c:v>
                </c:pt>
                <c:pt idx="163">
                  <c:v>8.134247E-2</c:v>
                </c:pt>
                <c:pt idx="164">
                  <c:v>8.0639180000000005E-2</c:v>
                </c:pt>
                <c:pt idx="165">
                  <c:v>7.993604E-2</c:v>
                </c:pt>
                <c:pt idx="166">
                  <c:v>7.9232990000000003E-2</c:v>
                </c:pt>
                <c:pt idx="167">
                  <c:v>7.8529450000000001E-2</c:v>
                </c:pt>
                <c:pt idx="168">
                  <c:v>7.7824950000000004E-2</c:v>
                </c:pt>
                <c:pt idx="169">
                  <c:v>7.7119389999999996E-2</c:v>
                </c:pt>
                <c:pt idx="170">
                  <c:v>7.6412300000000002E-2</c:v>
                </c:pt>
                <c:pt idx="171">
                  <c:v>7.5704149999999998E-2</c:v>
                </c:pt>
                <c:pt idx="172">
                  <c:v>7.4995690000000004E-2</c:v>
                </c:pt>
                <c:pt idx="173">
                  <c:v>7.4286969999999994E-2</c:v>
                </c:pt>
                <c:pt idx="174">
                  <c:v>7.3577539999999997E-2</c:v>
                </c:pt>
                <c:pt idx="175">
                  <c:v>7.2866810000000004E-2</c:v>
                </c:pt>
                <c:pt idx="176">
                  <c:v>7.2154309999999999E-2</c:v>
                </c:pt>
                <c:pt idx="177">
                  <c:v>7.1441069999999995E-2</c:v>
                </c:pt>
                <c:pt idx="178">
                  <c:v>7.0727100000000001E-2</c:v>
                </c:pt>
                <c:pt idx="179">
                  <c:v>7.0011279999999995E-2</c:v>
                </c:pt>
                <c:pt idx="180">
                  <c:v>6.929457E-2</c:v>
                </c:pt>
                <c:pt idx="181">
                  <c:v>6.8575200000000003E-2</c:v>
                </c:pt>
                <c:pt idx="182">
                  <c:v>6.7852590000000004E-2</c:v>
                </c:pt>
                <c:pt idx="183">
                  <c:v>6.7126980000000003E-2</c:v>
                </c:pt>
                <c:pt idx="184">
                  <c:v>6.6398319999999997E-2</c:v>
                </c:pt>
                <c:pt idx="185">
                  <c:v>6.5667290000000003E-2</c:v>
                </c:pt>
                <c:pt idx="186">
                  <c:v>6.4933859999999996E-2</c:v>
                </c:pt>
                <c:pt idx="187">
                  <c:v>6.4197260000000006E-2</c:v>
                </c:pt>
                <c:pt idx="188">
                  <c:v>6.3457029999999998E-2</c:v>
                </c:pt>
                <c:pt idx="189">
                  <c:v>6.27109E-2</c:v>
                </c:pt>
                <c:pt idx="190">
                  <c:v>6.1959359999999998E-2</c:v>
                </c:pt>
                <c:pt idx="191">
                  <c:v>6.1203050000000002E-2</c:v>
                </c:pt>
                <c:pt idx="192">
                  <c:v>6.0444560000000001E-2</c:v>
                </c:pt>
                <c:pt idx="193">
                  <c:v>5.968453E-2</c:v>
                </c:pt>
                <c:pt idx="194">
                  <c:v>5.8921500000000002E-2</c:v>
                </c:pt>
                <c:pt idx="195">
                  <c:v>5.8156390000000002E-2</c:v>
                </c:pt>
                <c:pt idx="196">
                  <c:v>5.7388189999999999E-2</c:v>
                </c:pt>
                <c:pt idx="197">
                  <c:v>5.6622020000000002E-2</c:v>
                </c:pt>
                <c:pt idx="198">
                  <c:v>5.5858919999999999E-2</c:v>
                </c:pt>
                <c:pt idx="199">
                  <c:v>5.5098969999999997E-2</c:v>
                </c:pt>
                <c:pt idx="200">
                  <c:v>5.4342580000000001E-2</c:v>
                </c:pt>
                <c:pt idx="201">
                  <c:v>5.3589409999999997E-2</c:v>
                </c:pt>
                <c:pt idx="202">
                  <c:v>5.283989E-2</c:v>
                </c:pt>
                <c:pt idx="203">
                  <c:v>5.2094410000000001E-2</c:v>
                </c:pt>
                <c:pt idx="204">
                  <c:v>5.13541E-2</c:v>
                </c:pt>
                <c:pt idx="205">
                  <c:v>5.0621869999999999E-2</c:v>
                </c:pt>
                <c:pt idx="206">
                  <c:v>4.9898049999999999E-2</c:v>
                </c:pt>
                <c:pt idx="207">
                  <c:v>4.9181580000000003E-2</c:v>
                </c:pt>
                <c:pt idx="208">
                  <c:v>4.8470039999999999E-2</c:v>
                </c:pt>
                <c:pt idx="209">
                  <c:v>4.7761820000000003E-2</c:v>
                </c:pt>
                <c:pt idx="210">
                  <c:v>4.705869E-2</c:v>
                </c:pt>
                <c:pt idx="211">
                  <c:v>4.6359919999999999E-2</c:v>
                </c:pt>
                <c:pt idx="212">
                  <c:v>4.5666320000000003E-2</c:v>
                </c:pt>
                <c:pt idx="213">
                  <c:v>4.4974989999999999E-2</c:v>
                </c:pt>
                <c:pt idx="214">
                  <c:v>4.428551E-2</c:v>
                </c:pt>
                <c:pt idx="215">
                  <c:v>4.3597900000000002E-2</c:v>
                </c:pt>
                <c:pt idx="216">
                  <c:v>4.2911820000000003E-2</c:v>
                </c:pt>
                <c:pt idx="217">
                  <c:v>4.2227599999999997E-2</c:v>
                </c:pt>
                <c:pt idx="218">
                  <c:v>4.1545070000000003E-2</c:v>
                </c:pt>
                <c:pt idx="219">
                  <c:v>4.0864329999999997E-2</c:v>
                </c:pt>
                <c:pt idx="220">
                  <c:v>4.0185039999999998E-2</c:v>
                </c:pt>
                <c:pt idx="221">
                  <c:v>3.9506149999999997E-2</c:v>
                </c:pt>
                <c:pt idx="222">
                  <c:v>3.8827269999999997E-2</c:v>
                </c:pt>
                <c:pt idx="223">
                  <c:v>3.8148939999999999E-2</c:v>
                </c:pt>
                <c:pt idx="224">
                  <c:v>3.7472560000000002E-2</c:v>
                </c:pt>
                <c:pt idx="225">
                  <c:v>3.6799249999999999E-2</c:v>
                </c:pt>
                <c:pt idx="226">
                  <c:v>3.6128199999999999E-2</c:v>
                </c:pt>
                <c:pt idx="227">
                  <c:v>3.5460470000000001E-2</c:v>
                </c:pt>
                <c:pt idx="228">
                  <c:v>3.479645E-2</c:v>
                </c:pt>
                <c:pt idx="229">
                  <c:v>3.4136720000000002E-2</c:v>
                </c:pt>
                <c:pt idx="230">
                  <c:v>3.3481919999999998E-2</c:v>
                </c:pt>
                <c:pt idx="231">
                  <c:v>3.2832689999999998E-2</c:v>
                </c:pt>
                <c:pt idx="232">
                  <c:v>3.2189290000000002E-2</c:v>
                </c:pt>
                <c:pt idx="233">
                  <c:v>3.155202E-2</c:v>
                </c:pt>
                <c:pt idx="234">
                  <c:v>3.0921219999999999E-2</c:v>
                </c:pt>
                <c:pt idx="235">
                  <c:v>3.0297210000000002E-2</c:v>
                </c:pt>
                <c:pt idx="236">
                  <c:v>2.9680640000000001E-2</c:v>
                </c:pt>
                <c:pt idx="237">
                  <c:v>2.9071900000000001E-2</c:v>
                </c:pt>
                <c:pt idx="238">
                  <c:v>2.8471090000000001E-2</c:v>
                </c:pt>
                <c:pt idx="239">
                  <c:v>2.78786E-2</c:v>
                </c:pt>
                <c:pt idx="240">
                  <c:v>2.7295079999999999E-2</c:v>
                </c:pt>
                <c:pt idx="241">
                  <c:v>2.6720529999999999E-2</c:v>
                </c:pt>
                <c:pt idx="242">
                  <c:v>2.61552E-2</c:v>
                </c:pt>
                <c:pt idx="243">
                  <c:v>2.5599719999999999E-2</c:v>
                </c:pt>
                <c:pt idx="244">
                  <c:v>2.505394E-2</c:v>
                </c:pt>
                <c:pt idx="245">
                  <c:v>2.4517710000000002E-2</c:v>
                </c:pt>
                <c:pt idx="246">
                  <c:v>2.3990839999999999E-2</c:v>
                </c:pt>
                <c:pt idx="247">
                  <c:v>2.3473029999999999E-2</c:v>
                </c:pt>
                <c:pt idx="248">
                  <c:v>2.2964990000000001E-2</c:v>
                </c:pt>
                <c:pt idx="249">
                  <c:v>2.2466259999999998E-2</c:v>
                </c:pt>
                <c:pt idx="250">
                  <c:v>2.197721E-2</c:v>
                </c:pt>
                <c:pt idx="251">
                  <c:v>2.149771E-2</c:v>
                </c:pt>
                <c:pt idx="252">
                  <c:v>2.1027179999999999E-2</c:v>
                </c:pt>
                <c:pt idx="253">
                  <c:v>2.0565699999999999E-2</c:v>
                </c:pt>
                <c:pt idx="254">
                  <c:v>2.0113510000000001E-2</c:v>
                </c:pt>
                <c:pt idx="255">
                  <c:v>1.9670529999999999E-2</c:v>
                </c:pt>
                <c:pt idx="256">
                  <c:v>1.9236610000000001E-2</c:v>
                </c:pt>
                <c:pt idx="257">
                  <c:v>1.8811580000000001E-2</c:v>
                </c:pt>
                <c:pt idx="258">
                  <c:v>1.8395120000000001E-2</c:v>
                </c:pt>
                <c:pt idx="259">
                  <c:v>1.7986410000000001E-2</c:v>
                </c:pt>
                <c:pt idx="260">
                  <c:v>1.758587E-2</c:v>
                </c:pt>
                <c:pt idx="261">
                  <c:v>1.7193239999999999E-2</c:v>
                </c:pt>
                <c:pt idx="262">
                  <c:v>1.6808300000000002E-2</c:v>
                </c:pt>
                <c:pt idx="263">
                  <c:v>1.643087E-2</c:v>
                </c:pt>
                <c:pt idx="264">
                  <c:v>1.606136E-2</c:v>
                </c:pt>
                <c:pt idx="265">
                  <c:v>1.5699129999999999E-2</c:v>
                </c:pt>
                <c:pt idx="266">
                  <c:v>1.534401E-2</c:v>
                </c:pt>
                <c:pt idx="267">
                  <c:v>1.499583E-2</c:v>
                </c:pt>
                <c:pt idx="268">
                  <c:v>1.465494E-2</c:v>
                </c:pt>
                <c:pt idx="269">
                  <c:v>1.4320909999999999E-2</c:v>
                </c:pt>
                <c:pt idx="270">
                  <c:v>1.3993510000000001E-2</c:v>
                </c:pt>
                <c:pt idx="271">
                  <c:v>1.367289E-2</c:v>
                </c:pt>
                <c:pt idx="272">
                  <c:v>1.335834E-2</c:v>
                </c:pt>
                <c:pt idx="273">
                  <c:v>1.304977E-2</c:v>
                </c:pt>
                <c:pt idx="274">
                  <c:v>1.2747669999999999E-2</c:v>
                </c:pt>
                <c:pt idx="275">
                  <c:v>1.2452029999999999E-2</c:v>
                </c:pt>
                <c:pt idx="276">
                  <c:v>1.2162289999999999E-2</c:v>
                </c:pt>
                <c:pt idx="277" formatCode="General">
                  <c:v>1.187845E-2</c:v>
                </c:pt>
                <c:pt idx="278" formatCode="General">
                  <c:v>1.1601159999999999E-2</c:v>
                </c:pt>
                <c:pt idx="279" formatCode="General">
                  <c:v>1.132968E-2</c:v>
                </c:pt>
                <c:pt idx="280" formatCode="General">
                  <c:v>1.1063460000000001E-2</c:v>
                </c:pt>
                <c:pt idx="281" formatCode="General">
                  <c:v>1.08033E-2</c:v>
                </c:pt>
                <c:pt idx="282" formatCode="General">
                  <c:v>1.054864E-2</c:v>
                </c:pt>
                <c:pt idx="283" formatCode="General">
                  <c:v>1.029939E-2</c:v>
                </c:pt>
                <c:pt idx="284" formatCode="General">
                  <c:v>1.005548E-2</c:v>
                </c:pt>
                <c:pt idx="285" formatCode="General">
                  <c:v>9.8166539999999993E-3</c:v>
                </c:pt>
                <c:pt idx="286" formatCode="General">
                  <c:v>9.5826809999999991E-3</c:v>
                </c:pt>
                <c:pt idx="287" formatCode="General">
                  <c:v>9.3536379999999992E-3</c:v>
                </c:pt>
                <c:pt idx="288" formatCode="General">
                  <c:v>9.1296039999999995E-3</c:v>
                </c:pt>
                <c:pt idx="289" formatCode="General">
                  <c:v>8.9109879999999999E-3</c:v>
                </c:pt>
                <c:pt idx="290" formatCode="General">
                  <c:v>8.6956020000000002E-3</c:v>
                </c:pt>
                <c:pt idx="291" formatCode="General">
                  <c:v>8.4849049999999992E-3</c:v>
                </c:pt>
                <c:pt idx="292" formatCode="General">
                  <c:v>8.2788949999999997E-3</c:v>
                </c:pt>
                <c:pt idx="293" formatCode="General">
                  <c:v>8.0760369999999995E-3</c:v>
                </c:pt>
                <c:pt idx="294" formatCode="General">
                  <c:v>7.8764119999999993E-3</c:v>
                </c:pt>
                <c:pt idx="295" formatCode="General">
                  <c:v>7.6809900000000004E-3</c:v>
                </c:pt>
                <c:pt idx="296" formatCode="General">
                  <c:v>7.489285E-3</c:v>
                </c:pt>
                <c:pt idx="297" formatCode="General">
                  <c:v>7.2999240000000002E-3</c:v>
                </c:pt>
                <c:pt idx="298" formatCode="General">
                  <c:v>7.1139580000000001E-3</c:v>
                </c:pt>
                <c:pt idx="299" formatCode="General">
                  <c:v>6.9316279999999996E-3</c:v>
                </c:pt>
                <c:pt idx="300" formatCode="General">
                  <c:v>6.751562E-3</c:v>
                </c:pt>
                <c:pt idx="301" formatCode="General">
                  <c:v>6.574323E-3</c:v>
                </c:pt>
                <c:pt idx="302" formatCode="General">
                  <c:v>6.399348E-3</c:v>
                </c:pt>
                <c:pt idx="303" formatCode="General">
                  <c:v>6.2274440000000004E-3</c:v>
                </c:pt>
                <c:pt idx="304" formatCode="General">
                  <c:v>6.0578849999999998E-3</c:v>
                </c:pt>
                <c:pt idx="305" formatCode="General">
                  <c:v>5.8902640000000001E-3</c:v>
                </c:pt>
                <c:pt idx="306" formatCode="General">
                  <c:v>5.7263619999999996E-3</c:v>
                </c:pt>
                <c:pt idx="307" formatCode="General">
                  <c:v>5.5646410000000004E-3</c:v>
                </c:pt>
                <c:pt idx="308" formatCode="General">
                  <c:v>5.4045370000000001E-3</c:v>
                </c:pt>
                <c:pt idx="309" formatCode="General">
                  <c:v>5.2475040000000001E-3</c:v>
                </c:pt>
                <c:pt idx="310" formatCode="General">
                  <c:v>5.0932989999999999E-3</c:v>
                </c:pt>
                <c:pt idx="311" formatCode="General">
                  <c:v>4.9418429999999996E-3</c:v>
                </c:pt>
                <c:pt idx="312" formatCode="General">
                  <c:v>4.7938620000000003E-3</c:v>
                </c:pt>
                <c:pt idx="313" formatCode="General">
                  <c:v>4.6496790000000003E-3</c:v>
                </c:pt>
                <c:pt idx="314" formatCode="General">
                  <c:v>4.5088910000000001E-3</c:v>
                </c:pt>
                <c:pt idx="315" formatCode="General">
                  <c:v>4.3706889999999997E-3</c:v>
                </c:pt>
                <c:pt idx="316" formatCode="General">
                  <c:v>4.2360430000000001E-3</c:v>
                </c:pt>
                <c:pt idx="317" formatCode="General">
                  <c:v>4.1051960000000002E-3</c:v>
                </c:pt>
                <c:pt idx="318" formatCode="General">
                  <c:v>3.9783090000000002E-3</c:v>
                </c:pt>
                <c:pt idx="319" formatCode="General">
                  <c:v>3.855139E-3</c:v>
                </c:pt>
                <c:pt idx="320" formatCode="General">
                  <c:v>3.735768E-3</c:v>
                </c:pt>
                <c:pt idx="321" formatCode="General">
                  <c:v>3.6202769999999999E-3</c:v>
                </c:pt>
                <c:pt idx="322" formatCode="General">
                  <c:v>3.5080179999999999E-3</c:v>
                </c:pt>
                <c:pt idx="323" formatCode="General">
                  <c:v>3.399881E-3</c:v>
                </c:pt>
                <c:pt idx="324" formatCode="General">
                  <c:v>3.2965120000000001E-3</c:v>
                </c:pt>
                <c:pt idx="325" formatCode="General">
                  <c:v>3.1974270000000001E-3</c:v>
                </c:pt>
                <c:pt idx="326" formatCode="General">
                  <c:v>3.1021410000000001E-3</c:v>
                </c:pt>
                <c:pt idx="327" formatCode="General">
                  <c:v>3.0095209999999998E-3</c:v>
                </c:pt>
                <c:pt idx="328" formatCode="General">
                  <c:v>2.919488E-3</c:v>
                </c:pt>
                <c:pt idx="329" formatCode="General">
                  <c:v>2.831475E-3</c:v>
                </c:pt>
                <c:pt idx="330" formatCode="General">
                  <c:v>2.7457250000000001E-3</c:v>
                </c:pt>
                <c:pt idx="331" formatCode="General">
                  <c:v>2.662481E-3</c:v>
                </c:pt>
                <c:pt idx="332" formatCode="General">
                  <c:v>2.5819839999999998E-3</c:v>
                </c:pt>
                <c:pt idx="333" formatCode="General">
                  <c:v>2.5035890000000001E-3</c:v>
                </c:pt>
                <c:pt idx="334" formatCode="General">
                  <c:v>2.4271330000000002E-3</c:v>
                </c:pt>
                <c:pt idx="335" formatCode="General">
                  <c:v>2.351971E-3</c:v>
                </c:pt>
                <c:pt idx="336" formatCode="General">
                  <c:v>2.2793140000000002E-3</c:v>
                </c:pt>
                <c:pt idx="337" formatCode="General">
                  <c:v>2.2088390000000002E-3</c:v>
                </c:pt>
                <c:pt idx="338" formatCode="General">
                  <c:v>2.1398189999999998E-3</c:v>
                </c:pt>
                <c:pt idx="339" formatCode="General">
                  <c:v>2.0717679999999999E-3</c:v>
                </c:pt>
                <c:pt idx="340" formatCode="General">
                  <c:v>2.0053340000000001E-3</c:v>
                </c:pt>
                <c:pt idx="341" formatCode="General">
                  <c:v>1.93987E-3</c:v>
                </c:pt>
                <c:pt idx="342" formatCode="General">
                  <c:v>1.875619E-3</c:v>
                </c:pt>
                <c:pt idx="343" formatCode="General">
                  <c:v>1.812822E-3</c:v>
                </c:pt>
                <c:pt idx="344" formatCode="General">
                  <c:v>1.7521259999999999E-3</c:v>
                </c:pt>
                <c:pt idx="345" formatCode="General">
                  <c:v>1.6934509999999999E-3</c:v>
                </c:pt>
                <c:pt idx="346" formatCode="General">
                  <c:v>1.636958E-3</c:v>
                </c:pt>
                <c:pt idx="347" formatCode="General">
                  <c:v>1.5820809999999999E-3</c:v>
                </c:pt>
                <c:pt idx="348" formatCode="General">
                  <c:v>1.52874E-3</c:v>
                </c:pt>
                <c:pt idx="349" formatCode="General">
                  <c:v>1.4771770000000001E-3</c:v>
                </c:pt>
                <c:pt idx="350" formatCode="General">
                  <c:v>1.4276340000000001E-3</c:v>
                </c:pt>
                <c:pt idx="351" formatCode="General">
                  <c:v>1.3791420000000001E-3</c:v>
                </c:pt>
                <c:pt idx="352" formatCode="General">
                  <c:v>1.3319429999999999E-3</c:v>
                </c:pt>
                <c:pt idx="353" formatCode="General">
                  <c:v>1.286927E-3</c:v>
                </c:pt>
                <c:pt idx="354" formatCode="General">
                  <c:v>1.243769E-3</c:v>
                </c:pt>
                <c:pt idx="355" formatCode="General">
                  <c:v>1.2022280000000001E-3</c:v>
                </c:pt>
                <c:pt idx="356" formatCode="General">
                  <c:v>1.1617369999999999E-3</c:v>
                </c:pt>
                <c:pt idx="357" formatCode="General">
                  <c:v>1.1232670000000001E-3</c:v>
                </c:pt>
                <c:pt idx="358" formatCode="General">
                  <c:v>1.086332E-3</c:v>
                </c:pt>
                <c:pt idx="359" formatCode="General">
                  <c:v>1.0510140000000001E-3</c:v>
                </c:pt>
                <c:pt idx="360" formatCode="General">
                  <c:v>1.0166649999999999E-3</c:v>
                </c:pt>
                <c:pt idx="361" formatCode="General">
                  <c:v>9.841756000000001E-4</c:v>
                </c:pt>
                <c:pt idx="362" formatCode="General">
                  <c:v>9.5305990000000001E-4</c:v>
                </c:pt>
                <c:pt idx="363" formatCode="General">
                  <c:v>9.2315660000000005E-4</c:v>
                </c:pt>
                <c:pt idx="364" formatCode="General">
                  <c:v>8.9430390000000003E-4</c:v>
                </c:pt>
                <c:pt idx="365" formatCode="General">
                  <c:v>8.6731009999999997E-4</c:v>
                </c:pt>
                <c:pt idx="366" formatCode="General">
                  <c:v>8.4104359999999997E-4</c:v>
                </c:pt>
                <c:pt idx="367" formatCode="General">
                  <c:v>8.1671689999999997E-4</c:v>
                </c:pt>
                <c:pt idx="368" formatCode="General">
                  <c:v>7.9295579999999997E-4</c:v>
                </c:pt>
                <c:pt idx="369" formatCode="General">
                  <c:v>7.6951799999999996E-4</c:v>
                </c:pt>
                <c:pt idx="370" formatCode="General">
                  <c:v>7.4705020000000004E-4</c:v>
                </c:pt>
                <c:pt idx="371" formatCode="General">
                  <c:v>7.2571370000000003E-4</c:v>
                </c:pt>
                <c:pt idx="372" formatCode="General">
                  <c:v>7.0534709999999997E-4</c:v>
                </c:pt>
                <c:pt idx="373" formatCode="General">
                  <c:v>6.8554620000000005E-4</c:v>
                </c:pt>
                <c:pt idx="374" formatCode="General">
                  <c:v>6.6647270000000001E-4</c:v>
                </c:pt>
                <c:pt idx="375" formatCode="General">
                  <c:v>6.4844990000000003E-4</c:v>
                </c:pt>
                <c:pt idx="376" formatCode="General">
                  <c:v>6.3099279999999998E-4</c:v>
                </c:pt>
                <c:pt idx="377" formatCode="General">
                  <c:v>6.137782E-4</c:v>
                </c:pt>
                <c:pt idx="378" formatCode="General">
                  <c:v>5.9704850000000004E-4</c:v>
                </c:pt>
                <c:pt idx="379" formatCode="General">
                  <c:v>5.8104619999999995E-4</c:v>
                </c:pt>
                <c:pt idx="380" formatCode="General">
                  <c:v>5.6569040000000001E-4</c:v>
                </c:pt>
                <c:pt idx="381" formatCode="General">
                  <c:v>5.5017300000000005E-4</c:v>
                </c:pt>
                <c:pt idx="382" formatCode="General">
                  <c:v>5.3514049999999998E-4</c:v>
                </c:pt>
                <c:pt idx="383" formatCode="General">
                  <c:v>5.2026959999999995E-4</c:v>
                </c:pt>
                <c:pt idx="384" formatCode="General">
                  <c:v>5.0677269999999997E-4</c:v>
                </c:pt>
                <c:pt idx="385" formatCode="General">
                  <c:v>4.932758E-4</c:v>
                </c:pt>
                <c:pt idx="386" formatCode="General">
                  <c:v>4.7977890000000002E-4</c:v>
                </c:pt>
                <c:pt idx="387" formatCode="General">
                  <c:v>4.6628199999999999E-4</c:v>
                </c:pt>
                <c:pt idx="388" formatCode="General">
                  <c:v>4.5278499999999998E-4</c:v>
                </c:pt>
                <c:pt idx="389" formatCode="General">
                  <c:v>4.3928810000000001E-4</c:v>
                </c:pt>
                <c:pt idx="390" formatCode="General">
                  <c:v>4.2579119999999998E-4</c:v>
                </c:pt>
                <c:pt idx="391" formatCode="General">
                  <c:v>4.122943E-4</c:v>
                </c:pt>
                <c:pt idx="392" formatCode="General">
                  <c:v>3.9879740000000002E-4</c:v>
                </c:pt>
                <c:pt idx="393" formatCode="General">
                  <c:v>3.8530049999999999E-4</c:v>
                </c:pt>
                <c:pt idx="394" formatCode="General">
                  <c:v>3.7180349999999999E-4</c:v>
                </c:pt>
                <c:pt idx="395" formatCode="General">
                  <c:v>3.5830660000000001E-4</c:v>
                </c:pt>
                <c:pt idx="396" formatCode="General">
                  <c:v>3.4480969999999998E-4</c:v>
                </c:pt>
              </c:numCache>
            </c:numRef>
          </c:xVal>
          <c:yVal>
            <c:numRef>
              <c:f>'NP5H20 CRNa'!$C$2:$C$500</c:f>
              <c:numCache>
                <c:formatCode>0.000</c:formatCode>
                <c:ptCount val="499"/>
                <c:pt idx="0">
                  <c:v>0.73706629999999995</c:v>
                </c:pt>
                <c:pt idx="1">
                  <c:v>0.73688600000000004</c:v>
                </c:pt>
                <c:pt idx="2">
                  <c:v>0.73663480000000003</c:v>
                </c:pt>
                <c:pt idx="3">
                  <c:v>0.7363691</c:v>
                </c:pt>
                <c:pt idx="4">
                  <c:v>0.73611020000000005</c:v>
                </c:pt>
                <c:pt idx="5">
                  <c:v>0.73588849999999995</c:v>
                </c:pt>
                <c:pt idx="6">
                  <c:v>0.7356916</c:v>
                </c:pt>
                <c:pt idx="7">
                  <c:v>0.73547850000000004</c:v>
                </c:pt>
                <c:pt idx="8">
                  <c:v>0.73528720000000003</c:v>
                </c:pt>
                <c:pt idx="9">
                  <c:v>0.73511070000000001</c:v>
                </c:pt>
                <c:pt idx="10">
                  <c:v>0.73499309999999995</c:v>
                </c:pt>
                <c:pt idx="11">
                  <c:v>0.73483290000000001</c:v>
                </c:pt>
                <c:pt idx="12">
                  <c:v>0.73475869999999999</c:v>
                </c:pt>
                <c:pt idx="13">
                  <c:v>0.73467680000000002</c:v>
                </c:pt>
                <c:pt idx="14">
                  <c:v>0.73452390000000001</c:v>
                </c:pt>
                <c:pt idx="15">
                  <c:v>0.73442209999999997</c:v>
                </c:pt>
                <c:pt idx="16">
                  <c:v>0.73430510000000004</c:v>
                </c:pt>
                <c:pt idx="17">
                  <c:v>0.73422710000000002</c:v>
                </c:pt>
                <c:pt idx="18">
                  <c:v>0.73417509999999997</c:v>
                </c:pt>
                <c:pt idx="19">
                  <c:v>0.73414049999999997</c:v>
                </c:pt>
                <c:pt idx="20">
                  <c:v>0.73408479999999998</c:v>
                </c:pt>
                <c:pt idx="21">
                  <c:v>0.73404760000000002</c:v>
                </c:pt>
                <c:pt idx="22">
                  <c:v>0.73397369999999995</c:v>
                </c:pt>
                <c:pt idx="23">
                  <c:v>0.73392449999999998</c:v>
                </c:pt>
                <c:pt idx="24">
                  <c:v>0.73389179999999998</c:v>
                </c:pt>
                <c:pt idx="25">
                  <c:v>0.73386989999999996</c:v>
                </c:pt>
                <c:pt idx="26">
                  <c:v>0.73380630000000002</c:v>
                </c:pt>
                <c:pt idx="27">
                  <c:v>0.73376390000000002</c:v>
                </c:pt>
                <c:pt idx="28">
                  <c:v>0.73373560000000004</c:v>
                </c:pt>
                <c:pt idx="29">
                  <c:v>0.7337167</c:v>
                </c:pt>
                <c:pt idx="30">
                  <c:v>0.73370420000000003</c:v>
                </c:pt>
                <c:pt idx="31">
                  <c:v>0.73369580000000001</c:v>
                </c:pt>
                <c:pt idx="32">
                  <c:v>0.73364119999999999</c:v>
                </c:pt>
                <c:pt idx="33">
                  <c:v>0.7336047</c:v>
                </c:pt>
                <c:pt idx="34">
                  <c:v>0.73362939999999999</c:v>
                </c:pt>
                <c:pt idx="35">
                  <c:v>0.7335969</c:v>
                </c:pt>
                <c:pt idx="36">
                  <c:v>0.73352620000000002</c:v>
                </c:pt>
                <c:pt idx="37">
                  <c:v>0.73352810000000002</c:v>
                </c:pt>
                <c:pt idx="38">
                  <c:v>0.73348049999999998</c:v>
                </c:pt>
                <c:pt idx="39">
                  <c:v>0.73349759999999997</c:v>
                </c:pt>
                <c:pt idx="40">
                  <c:v>0.73346009999999995</c:v>
                </c:pt>
                <c:pt idx="41">
                  <c:v>0.73343499999999995</c:v>
                </c:pt>
                <c:pt idx="42">
                  <c:v>0.73341829999999997</c:v>
                </c:pt>
                <c:pt idx="43">
                  <c:v>0.73340709999999998</c:v>
                </c:pt>
                <c:pt idx="44">
                  <c:v>0.73339969999999999</c:v>
                </c:pt>
                <c:pt idx="45">
                  <c:v>0.73339480000000001</c:v>
                </c:pt>
                <c:pt idx="46">
                  <c:v>0.73339149999999997</c:v>
                </c:pt>
                <c:pt idx="47">
                  <c:v>0.73338919999999996</c:v>
                </c:pt>
                <c:pt idx="48">
                  <c:v>0.73338769999999998</c:v>
                </c:pt>
                <c:pt idx="49">
                  <c:v>0.73338680000000001</c:v>
                </c:pt>
                <c:pt idx="50">
                  <c:v>0.73335349999999999</c:v>
                </c:pt>
                <c:pt idx="51">
                  <c:v>0.73333130000000002</c:v>
                </c:pt>
                <c:pt idx="52">
                  <c:v>0.73331650000000004</c:v>
                </c:pt>
                <c:pt idx="53">
                  <c:v>0.73330660000000003</c:v>
                </c:pt>
                <c:pt idx="54">
                  <c:v>0.73329999999999995</c:v>
                </c:pt>
                <c:pt idx="55">
                  <c:v>0.73329569999999999</c:v>
                </c:pt>
                <c:pt idx="56">
                  <c:v>0.73329279999999997</c:v>
                </c:pt>
                <c:pt idx="57">
                  <c:v>0.73329089999999997</c:v>
                </c:pt>
                <c:pt idx="58">
                  <c:v>0.73324060000000002</c:v>
                </c:pt>
                <c:pt idx="59">
                  <c:v>0.73320719999999995</c:v>
                </c:pt>
                <c:pt idx="60">
                  <c:v>0.73318470000000002</c:v>
                </c:pt>
                <c:pt idx="61">
                  <c:v>0.73316979999999998</c:v>
                </c:pt>
                <c:pt idx="62">
                  <c:v>0.73315980000000003</c:v>
                </c:pt>
                <c:pt idx="63">
                  <c:v>0.73315330000000001</c:v>
                </c:pt>
                <c:pt idx="64">
                  <c:v>0.73314880000000004</c:v>
                </c:pt>
                <c:pt idx="65">
                  <c:v>0.73314579999999996</c:v>
                </c:pt>
                <c:pt idx="66">
                  <c:v>0.73314400000000002</c:v>
                </c:pt>
                <c:pt idx="67">
                  <c:v>0.73314270000000004</c:v>
                </c:pt>
                <c:pt idx="68">
                  <c:v>0.73314170000000001</c:v>
                </c:pt>
                <c:pt idx="69">
                  <c:v>0.73314120000000005</c:v>
                </c:pt>
                <c:pt idx="70">
                  <c:v>0.73309179999999996</c:v>
                </c:pt>
                <c:pt idx="71">
                  <c:v>0.73310790000000003</c:v>
                </c:pt>
                <c:pt idx="72">
                  <c:v>0.73306959999999999</c:v>
                </c:pt>
                <c:pt idx="73">
                  <c:v>0.73309310000000005</c:v>
                </c:pt>
                <c:pt idx="74">
                  <c:v>0.7331088</c:v>
                </c:pt>
                <c:pt idx="75">
                  <c:v>0.73311930000000003</c:v>
                </c:pt>
                <c:pt idx="76">
                  <c:v>0.73307719999999998</c:v>
                </c:pt>
                <c:pt idx="77">
                  <c:v>0.73309820000000003</c:v>
                </c:pt>
                <c:pt idx="78">
                  <c:v>0.73306300000000002</c:v>
                </c:pt>
                <c:pt idx="79">
                  <c:v>0.73308870000000004</c:v>
                </c:pt>
                <c:pt idx="80">
                  <c:v>0.73305670000000001</c:v>
                </c:pt>
                <c:pt idx="81">
                  <c:v>0.7330354</c:v>
                </c:pt>
                <c:pt idx="82">
                  <c:v>0.73302120000000004</c:v>
                </c:pt>
                <c:pt idx="83">
                  <c:v>0.73296289999999997</c:v>
                </c:pt>
                <c:pt idx="84">
                  <c:v>0.73297299999999999</c:v>
                </c:pt>
                <c:pt idx="85">
                  <c:v>0.73297970000000001</c:v>
                </c:pt>
                <c:pt idx="86">
                  <c:v>0.73293520000000001</c:v>
                </c:pt>
                <c:pt idx="87">
                  <c:v>0.73295449999999995</c:v>
                </c:pt>
                <c:pt idx="88">
                  <c:v>0.73291839999999997</c:v>
                </c:pt>
                <c:pt idx="89">
                  <c:v>0.7328943</c:v>
                </c:pt>
                <c:pt idx="90">
                  <c:v>0.73287829999999998</c:v>
                </c:pt>
                <c:pt idx="91">
                  <c:v>0.73286759999999995</c:v>
                </c:pt>
                <c:pt idx="92">
                  <c:v>0.73286050000000003</c:v>
                </c:pt>
                <c:pt idx="93">
                  <c:v>0.73290460000000002</c:v>
                </c:pt>
                <c:pt idx="94">
                  <c:v>0.73288520000000001</c:v>
                </c:pt>
                <c:pt idx="95">
                  <c:v>0.73287210000000003</c:v>
                </c:pt>
                <c:pt idx="96">
                  <c:v>0.7328308</c:v>
                </c:pt>
                <c:pt idx="97">
                  <c:v>0.73283580000000004</c:v>
                </c:pt>
                <c:pt idx="98">
                  <c:v>0.73280670000000003</c:v>
                </c:pt>
                <c:pt idx="99">
                  <c:v>0.73278730000000003</c:v>
                </c:pt>
                <c:pt idx="100">
                  <c:v>0.73280690000000004</c:v>
                </c:pt>
                <c:pt idx="101">
                  <c:v>0.73278730000000003</c:v>
                </c:pt>
                <c:pt idx="102">
                  <c:v>0.73280690000000004</c:v>
                </c:pt>
                <c:pt idx="103">
                  <c:v>0.73273829999999995</c:v>
                </c:pt>
                <c:pt idx="104">
                  <c:v>0.73269249999999997</c:v>
                </c:pt>
                <c:pt idx="105">
                  <c:v>0.73266209999999998</c:v>
                </c:pt>
                <c:pt idx="106">
                  <c:v>0.73269090000000003</c:v>
                </c:pt>
                <c:pt idx="107">
                  <c:v>0.73270990000000003</c:v>
                </c:pt>
                <c:pt idx="108">
                  <c:v>0.73267369999999998</c:v>
                </c:pt>
                <c:pt idx="109">
                  <c:v>0.73264960000000001</c:v>
                </c:pt>
                <c:pt idx="110">
                  <c:v>0.73268250000000001</c:v>
                </c:pt>
                <c:pt idx="111">
                  <c:v>0.73270429999999998</c:v>
                </c:pt>
                <c:pt idx="112">
                  <c:v>0.73266989999999999</c:v>
                </c:pt>
                <c:pt idx="113">
                  <c:v>0.73264689999999999</c:v>
                </c:pt>
                <c:pt idx="114">
                  <c:v>0.73263160000000005</c:v>
                </c:pt>
                <c:pt idx="115">
                  <c:v>0.73262159999999998</c:v>
                </c:pt>
                <c:pt idx="116">
                  <c:v>0.73266379999999998</c:v>
                </c:pt>
                <c:pt idx="117">
                  <c:v>0.73264280000000004</c:v>
                </c:pt>
                <c:pt idx="118">
                  <c:v>0.73262910000000003</c:v>
                </c:pt>
                <c:pt idx="119">
                  <c:v>0.73261969999999998</c:v>
                </c:pt>
                <c:pt idx="120">
                  <c:v>0.73261350000000003</c:v>
                </c:pt>
                <c:pt idx="121">
                  <c:v>0.73256049999999995</c:v>
                </c:pt>
                <c:pt idx="122">
                  <c:v>0.73257410000000001</c:v>
                </c:pt>
                <c:pt idx="123">
                  <c:v>0.73258310000000004</c:v>
                </c:pt>
                <c:pt idx="124">
                  <c:v>0.73258909999999999</c:v>
                </c:pt>
                <c:pt idx="125">
                  <c:v>0.73259320000000006</c:v>
                </c:pt>
                <c:pt idx="126">
                  <c:v>0.73259580000000002</c:v>
                </c:pt>
                <c:pt idx="127">
                  <c:v>0.73254870000000005</c:v>
                </c:pt>
                <c:pt idx="128">
                  <c:v>0.73251730000000004</c:v>
                </c:pt>
                <c:pt idx="129">
                  <c:v>0.73254540000000001</c:v>
                </c:pt>
                <c:pt idx="130">
                  <c:v>0.73251509999999997</c:v>
                </c:pt>
                <c:pt idx="131">
                  <c:v>0.73249489999999995</c:v>
                </c:pt>
                <c:pt idx="132">
                  <c:v>0.73248150000000001</c:v>
                </c:pt>
                <c:pt idx="133">
                  <c:v>0.73252139999999999</c:v>
                </c:pt>
                <c:pt idx="134">
                  <c:v>0.73249900000000001</c:v>
                </c:pt>
                <c:pt idx="135">
                  <c:v>0.73248409999999997</c:v>
                </c:pt>
                <c:pt idx="136">
                  <c:v>0.73252309999999998</c:v>
                </c:pt>
                <c:pt idx="137">
                  <c:v>0.73254909999999995</c:v>
                </c:pt>
                <c:pt idx="138">
                  <c:v>0.73251750000000004</c:v>
                </c:pt>
                <c:pt idx="139">
                  <c:v>0.73254540000000001</c:v>
                </c:pt>
                <c:pt idx="140">
                  <c:v>0.73251509999999997</c:v>
                </c:pt>
                <c:pt idx="141">
                  <c:v>0.73249489999999995</c:v>
                </c:pt>
                <c:pt idx="142">
                  <c:v>0.73248150000000001</c:v>
                </c:pt>
                <c:pt idx="143">
                  <c:v>0.73247249999999997</c:v>
                </c:pt>
                <c:pt idx="144">
                  <c:v>0.73246650000000002</c:v>
                </c:pt>
                <c:pt idx="145">
                  <c:v>0.73246239999999996</c:v>
                </c:pt>
                <c:pt idx="146">
                  <c:v>0.73245979999999999</c:v>
                </c:pt>
                <c:pt idx="147">
                  <c:v>0.7324579</c:v>
                </c:pt>
                <c:pt idx="148">
                  <c:v>0.73245680000000002</c:v>
                </c:pt>
                <c:pt idx="149">
                  <c:v>0.73245610000000005</c:v>
                </c:pt>
                <c:pt idx="150">
                  <c:v>0.73245550000000004</c:v>
                </c:pt>
                <c:pt idx="151">
                  <c:v>0.73245510000000003</c:v>
                </c:pt>
                <c:pt idx="152">
                  <c:v>0.7324058</c:v>
                </c:pt>
                <c:pt idx="153">
                  <c:v>0.73237289999999999</c:v>
                </c:pt>
                <c:pt idx="154">
                  <c:v>0.7324001</c:v>
                </c:pt>
                <c:pt idx="155">
                  <c:v>0.73241820000000002</c:v>
                </c:pt>
                <c:pt idx="156">
                  <c:v>0.73243029999999998</c:v>
                </c:pt>
                <c:pt idx="157">
                  <c:v>0.73238939999999997</c:v>
                </c:pt>
                <c:pt idx="158">
                  <c:v>0.73236219999999996</c:v>
                </c:pt>
                <c:pt idx="159">
                  <c:v>0.73239299999999996</c:v>
                </c:pt>
                <c:pt idx="160">
                  <c:v>0.73236440000000003</c:v>
                </c:pt>
                <c:pt idx="161">
                  <c:v>0.73234529999999998</c:v>
                </c:pt>
                <c:pt idx="162">
                  <c:v>0.7323326</c:v>
                </c:pt>
                <c:pt idx="163">
                  <c:v>0.73227529999999996</c:v>
                </c:pt>
                <c:pt idx="164">
                  <c:v>0.73223700000000003</c:v>
                </c:pt>
                <c:pt idx="165">
                  <c:v>0.73226049999999998</c:v>
                </c:pt>
                <c:pt idx="166">
                  <c:v>0.73227620000000004</c:v>
                </c:pt>
                <c:pt idx="167">
                  <c:v>0.73228669999999996</c:v>
                </c:pt>
                <c:pt idx="168">
                  <c:v>0.73224469999999997</c:v>
                </c:pt>
                <c:pt idx="169">
                  <c:v>0.73226559999999996</c:v>
                </c:pt>
                <c:pt idx="170">
                  <c:v>0.73227960000000003</c:v>
                </c:pt>
                <c:pt idx="171">
                  <c:v>0.73224</c:v>
                </c:pt>
                <c:pt idx="172">
                  <c:v>0.73221349999999996</c:v>
                </c:pt>
                <c:pt idx="173">
                  <c:v>0.73219590000000001</c:v>
                </c:pt>
                <c:pt idx="174">
                  <c:v>0.73218419999999995</c:v>
                </c:pt>
                <c:pt idx="175">
                  <c:v>0.7321763</c:v>
                </c:pt>
                <c:pt idx="176">
                  <c:v>0.73217109999999996</c:v>
                </c:pt>
                <c:pt idx="177">
                  <c:v>0.73213510000000004</c:v>
                </c:pt>
                <c:pt idx="178">
                  <c:v>0.73211099999999996</c:v>
                </c:pt>
                <c:pt idx="179">
                  <c:v>0.73209489999999999</c:v>
                </c:pt>
                <c:pt idx="180">
                  <c:v>0.73211680000000001</c:v>
                </c:pt>
                <c:pt idx="181">
                  <c:v>0.73209880000000005</c:v>
                </c:pt>
                <c:pt idx="182">
                  <c:v>0.73208689999999998</c:v>
                </c:pt>
                <c:pt idx="183">
                  <c:v>0.73207889999999998</c:v>
                </c:pt>
                <c:pt idx="184">
                  <c:v>0.73210609999999998</c:v>
                </c:pt>
                <c:pt idx="185">
                  <c:v>0.73209170000000001</c:v>
                </c:pt>
                <c:pt idx="186">
                  <c:v>0.73203309999999999</c:v>
                </c:pt>
                <c:pt idx="187">
                  <c:v>0.732043</c:v>
                </c:pt>
                <c:pt idx="188">
                  <c:v>0.7320006</c:v>
                </c:pt>
                <c:pt idx="189">
                  <c:v>0.73202129999999999</c:v>
                </c:pt>
                <c:pt idx="190">
                  <c:v>0.73198620000000003</c:v>
                </c:pt>
                <c:pt idx="191">
                  <c:v>0.73196269999999997</c:v>
                </c:pt>
                <c:pt idx="192">
                  <c:v>0.7318981</c:v>
                </c:pt>
                <c:pt idx="193">
                  <c:v>0.73190409999999995</c:v>
                </c:pt>
                <c:pt idx="194">
                  <c:v>0.73185909999999998</c:v>
                </c:pt>
                <c:pt idx="195">
                  <c:v>0.73182899999999995</c:v>
                </c:pt>
                <c:pt idx="196">
                  <c:v>0.73176019999999997</c:v>
                </c:pt>
                <c:pt idx="197">
                  <c:v>0.73171419999999998</c:v>
                </c:pt>
                <c:pt idx="198">
                  <c:v>0.73168370000000005</c:v>
                </c:pt>
                <c:pt idx="199">
                  <c:v>0.73163069999999997</c:v>
                </c:pt>
                <c:pt idx="200">
                  <c:v>0.7315952</c:v>
                </c:pt>
                <c:pt idx="201">
                  <c:v>0.73152280000000003</c:v>
                </c:pt>
                <c:pt idx="202">
                  <c:v>0.73147450000000003</c:v>
                </c:pt>
                <c:pt idx="203">
                  <c:v>0.73144220000000004</c:v>
                </c:pt>
                <c:pt idx="204">
                  <c:v>0.73137180000000002</c:v>
                </c:pt>
                <c:pt idx="205">
                  <c:v>0.73127589999999998</c:v>
                </c:pt>
                <c:pt idx="206">
                  <c:v>0.73121210000000003</c:v>
                </c:pt>
                <c:pt idx="207">
                  <c:v>0.73116959999999998</c:v>
                </c:pt>
                <c:pt idx="208">
                  <c:v>0.73109219999999997</c:v>
                </c:pt>
                <c:pt idx="209">
                  <c:v>0.73100810000000005</c:v>
                </c:pt>
                <c:pt idx="210">
                  <c:v>0.73090299999999997</c:v>
                </c:pt>
                <c:pt idx="211">
                  <c:v>0.73078419999999999</c:v>
                </c:pt>
                <c:pt idx="212">
                  <c:v>0.73065610000000003</c:v>
                </c:pt>
                <c:pt idx="213">
                  <c:v>0.73057070000000002</c:v>
                </c:pt>
                <c:pt idx="214">
                  <c:v>0.73046480000000003</c:v>
                </c:pt>
                <c:pt idx="215">
                  <c:v>0.7303944</c:v>
                </c:pt>
                <c:pt idx="216">
                  <c:v>0.73026590000000002</c:v>
                </c:pt>
                <c:pt idx="217">
                  <c:v>0.73022920000000002</c:v>
                </c:pt>
                <c:pt idx="218">
                  <c:v>0.73015580000000002</c:v>
                </c:pt>
                <c:pt idx="219">
                  <c:v>0.73005799999999998</c:v>
                </c:pt>
                <c:pt idx="220">
                  <c:v>0.72999270000000005</c:v>
                </c:pt>
                <c:pt idx="221">
                  <c:v>0.72986790000000001</c:v>
                </c:pt>
                <c:pt idx="222">
                  <c:v>0.72978449999999995</c:v>
                </c:pt>
                <c:pt idx="223">
                  <c:v>0.72963140000000004</c:v>
                </c:pt>
                <c:pt idx="224">
                  <c:v>0.72952930000000005</c:v>
                </c:pt>
                <c:pt idx="225">
                  <c:v>0.72941259999999997</c:v>
                </c:pt>
                <c:pt idx="226">
                  <c:v>0.7293347</c:v>
                </c:pt>
                <c:pt idx="227">
                  <c:v>0.7292014</c:v>
                </c:pt>
                <c:pt idx="228">
                  <c:v>0.72914509999999999</c:v>
                </c:pt>
                <c:pt idx="229">
                  <c:v>0.72902610000000001</c:v>
                </c:pt>
                <c:pt idx="230">
                  <c:v>0.72889800000000005</c:v>
                </c:pt>
                <c:pt idx="231">
                  <c:v>0.7288616</c:v>
                </c:pt>
                <c:pt idx="232">
                  <c:v>0.7287884</c:v>
                </c:pt>
                <c:pt idx="233">
                  <c:v>0.72869090000000003</c:v>
                </c:pt>
                <c:pt idx="234">
                  <c:v>0.72862570000000004</c:v>
                </c:pt>
                <c:pt idx="235">
                  <c:v>0.72854980000000003</c:v>
                </c:pt>
                <c:pt idx="236">
                  <c:v>0.72853179999999995</c:v>
                </c:pt>
                <c:pt idx="237">
                  <c:v>0.72848729999999995</c:v>
                </c:pt>
                <c:pt idx="238">
                  <c:v>0.72849010000000003</c:v>
                </c:pt>
                <c:pt idx="239">
                  <c:v>0.72845939999999998</c:v>
                </c:pt>
                <c:pt idx="240">
                  <c:v>0.72839019999999999</c:v>
                </c:pt>
                <c:pt idx="241">
                  <c:v>0.72834399999999999</c:v>
                </c:pt>
                <c:pt idx="242">
                  <c:v>0.72836199999999995</c:v>
                </c:pt>
                <c:pt idx="243">
                  <c:v>0.72832520000000001</c:v>
                </c:pt>
                <c:pt idx="244">
                  <c:v>0.72830059999999996</c:v>
                </c:pt>
                <c:pt idx="245">
                  <c:v>0.72828420000000005</c:v>
                </c:pt>
                <c:pt idx="246">
                  <c:v>0.72827350000000002</c:v>
                </c:pt>
                <c:pt idx="247">
                  <c:v>0.72831489999999999</c:v>
                </c:pt>
                <c:pt idx="248">
                  <c:v>0.728294</c:v>
                </c:pt>
                <c:pt idx="249">
                  <c:v>0.72832870000000005</c:v>
                </c:pt>
                <c:pt idx="250">
                  <c:v>0.72830309999999998</c:v>
                </c:pt>
                <c:pt idx="251">
                  <c:v>0.72828590000000004</c:v>
                </c:pt>
                <c:pt idx="252">
                  <c:v>0.72827459999999999</c:v>
                </c:pt>
                <c:pt idx="253">
                  <c:v>0.728267</c:v>
                </c:pt>
                <c:pt idx="254">
                  <c:v>0.72831069999999998</c:v>
                </c:pt>
                <c:pt idx="255">
                  <c:v>0.72829100000000002</c:v>
                </c:pt>
                <c:pt idx="256">
                  <c:v>0.72827790000000003</c:v>
                </c:pt>
                <c:pt idx="257">
                  <c:v>0.72826919999999995</c:v>
                </c:pt>
                <c:pt idx="258">
                  <c:v>0.72826340000000001</c:v>
                </c:pt>
                <c:pt idx="259">
                  <c:v>0.72825949999999995</c:v>
                </c:pt>
                <c:pt idx="260">
                  <c:v>0.72825689999999998</c:v>
                </c:pt>
                <c:pt idx="261">
                  <c:v>0.72825519999999999</c:v>
                </c:pt>
                <c:pt idx="262">
                  <c:v>0.72825410000000002</c:v>
                </c:pt>
                <c:pt idx="263">
                  <c:v>0.72825340000000005</c:v>
                </c:pt>
                <c:pt idx="264">
                  <c:v>0.72820410000000002</c:v>
                </c:pt>
                <c:pt idx="265">
                  <c:v>0.72821990000000003</c:v>
                </c:pt>
                <c:pt idx="266">
                  <c:v>0.7282305</c:v>
                </c:pt>
                <c:pt idx="267">
                  <c:v>0.72823760000000004</c:v>
                </c:pt>
                <c:pt idx="268">
                  <c:v>0.72824219999999995</c:v>
                </c:pt>
                <c:pt idx="269">
                  <c:v>0.72824540000000004</c:v>
                </c:pt>
                <c:pt idx="270">
                  <c:v>0.72819869999999998</c:v>
                </c:pt>
                <c:pt idx="271">
                  <c:v>0.72821639999999999</c:v>
                </c:pt>
                <c:pt idx="272">
                  <c:v>0.72817929999999997</c:v>
                </c:pt>
                <c:pt idx="273">
                  <c:v>0.72815479999999999</c:v>
                </c:pt>
                <c:pt idx="274">
                  <c:v>0.72813839999999996</c:v>
                </c:pt>
                <c:pt idx="275">
                  <c:v>0.72817620000000005</c:v>
                </c:pt>
                <c:pt idx="276">
                  <c:v>0.72815249999999998</c:v>
                </c:pt>
                <c:pt idx="277" formatCode="General">
                  <c:v>0.72813689999999998</c:v>
                </c:pt>
                <c:pt idx="278" formatCode="General">
                  <c:v>0.72817520000000002</c:v>
                </c:pt>
                <c:pt idx="279" formatCode="General">
                  <c:v>0.72820070000000003</c:v>
                </c:pt>
                <c:pt idx="280" formatCode="General">
                  <c:v>0.72816890000000001</c:v>
                </c:pt>
                <c:pt idx="281" formatCode="General">
                  <c:v>0.72814769999999995</c:v>
                </c:pt>
                <c:pt idx="282" formatCode="General">
                  <c:v>0.72818229999999995</c:v>
                </c:pt>
                <c:pt idx="283" formatCode="General">
                  <c:v>0.72815660000000004</c:v>
                </c:pt>
                <c:pt idx="284" formatCode="General">
                  <c:v>0.72818830000000001</c:v>
                </c:pt>
                <c:pt idx="285" formatCode="General">
                  <c:v>0.72820949999999995</c:v>
                </c:pt>
                <c:pt idx="286" formatCode="General">
                  <c:v>0.72822359999999997</c:v>
                </c:pt>
                <c:pt idx="287" formatCode="General">
                  <c:v>0.72823289999999996</c:v>
                </c:pt>
                <c:pt idx="288" formatCode="General">
                  <c:v>0.72823919999999998</c:v>
                </c:pt>
                <c:pt idx="289" formatCode="General">
                  <c:v>0.72819460000000003</c:v>
                </c:pt>
                <c:pt idx="290" formatCode="General">
                  <c:v>0.72821349999999996</c:v>
                </c:pt>
                <c:pt idx="291" formatCode="General">
                  <c:v>0.72822620000000005</c:v>
                </c:pt>
                <c:pt idx="292" formatCode="General">
                  <c:v>0.728186</c:v>
                </c:pt>
                <c:pt idx="293" formatCode="General">
                  <c:v>0.72815920000000001</c:v>
                </c:pt>
                <c:pt idx="294" formatCode="General">
                  <c:v>0.72823890000000002</c:v>
                </c:pt>
                <c:pt idx="295" formatCode="General">
                  <c:v>0.72824319999999998</c:v>
                </c:pt>
                <c:pt idx="296" formatCode="General">
                  <c:v>0.7282459</c:v>
                </c:pt>
                <c:pt idx="297" formatCode="General">
                  <c:v>0.72819909999999999</c:v>
                </c:pt>
                <c:pt idx="298" formatCode="General">
                  <c:v>0.72821650000000004</c:v>
                </c:pt>
                <c:pt idx="299" formatCode="General">
                  <c:v>0.72822830000000005</c:v>
                </c:pt>
                <c:pt idx="300" formatCode="General">
                  <c:v>0.72818729999999998</c:v>
                </c:pt>
                <c:pt idx="301" formatCode="General">
                  <c:v>0.72820870000000004</c:v>
                </c:pt>
                <c:pt idx="302" formatCode="General">
                  <c:v>0.72822299999999995</c:v>
                </c:pt>
                <c:pt idx="303" formatCode="General">
                  <c:v>0.72818380000000005</c:v>
                </c:pt>
                <c:pt idx="304" formatCode="General">
                  <c:v>0.72820649999999998</c:v>
                </c:pt>
                <c:pt idx="305" formatCode="General">
                  <c:v>0.72822149999999997</c:v>
                </c:pt>
                <c:pt idx="306" formatCode="General">
                  <c:v>0.72823159999999998</c:v>
                </c:pt>
                <c:pt idx="307" formatCode="General">
                  <c:v>0.72818959999999999</c:v>
                </c:pt>
                <c:pt idx="308" formatCode="General">
                  <c:v>0.72821020000000003</c:v>
                </c:pt>
                <c:pt idx="309" formatCode="General">
                  <c:v>0.72822399999999998</c:v>
                </c:pt>
                <c:pt idx="310" formatCode="General">
                  <c:v>0.72823329999999997</c:v>
                </c:pt>
                <c:pt idx="311" formatCode="General">
                  <c:v>0.72823939999999998</c:v>
                </c:pt>
                <c:pt idx="312" formatCode="General">
                  <c:v>0.72824350000000004</c:v>
                </c:pt>
                <c:pt idx="313" formatCode="General">
                  <c:v>0.72824630000000001</c:v>
                </c:pt>
                <c:pt idx="314" formatCode="General">
                  <c:v>0.72824820000000001</c:v>
                </c:pt>
                <c:pt idx="315" formatCode="General">
                  <c:v>0.72820059999999998</c:v>
                </c:pt>
                <c:pt idx="316" formatCode="General">
                  <c:v>0.72816890000000001</c:v>
                </c:pt>
                <c:pt idx="317" formatCode="General">
                  <c:v>0.72819639999999997</c:v>
                </c:pt>
                <c:pt idx="318" formatCode="General">
                  <c:v>0.7282149</c:v>
                </c:pt>
                <c:pt idx="319" formatCode="General">
                  <c:v>0.72822710000000002</c:v>
                </c:pt>
                <c:pt idx="320" formatCode="General">
                  <c:v>0.72818660000000002</c:v>
                </c:pt>
                <c:pt idx="321" formatCode="General">
                  <c:v>0.72820839999999998</c:v>
                </c:pt>
                <c:pt idx="322" formatCode="General">
                  <c:v>0.72822279999999995</c:v>
                </c:pt>
                <c:pt idx="323" formatCode="General">
                  <c:v>0.72818380000000005</c:v>
                </c:pt>
                <c:pt idx="324" formatCode="General">
                  <c:v>0.72820649999999998</c:v>
                </c:pt>
                <c:pt idx="325" formatCode="General">
                  <c:v>0.72822149999999997</c:v>
                </c:pt>
                <c:pt idx="326" formatCode="General">
                  <c:v>0.72823159999999998</c:v>
                </c:pt>
                <c:pt idx="327" formatCode="General">
                  <c:v>0.72823830000000001</c:v>
                </c:pt>
                <c:pt idx="328" formatCode="General">
                  <c:v>0.72824279999999997</c:v>
                </c:pt>
                <c:pt idx="329" formatCode="General">
                  <c:v>0.7282457</c:v>
                </c:pt>
                <c:pt idx="330" formatCode="General">
                  <c:v>0.7282478</c:v>
                </c:pt>
                <c:pt idx="331" formatCode="General">
                  <c:v>0.72820039999999997</c:v>
                </c:pt>
                <c:pt idx="332" formatCode="General">
                  <c:v>0.7281687</c:v>
                </c:pt>
                <c:pt idx="333" formatCode="General">
                  <c:v>0.72814769999999995</c:v>
                </c:pt>
                <c:pt idx="334" formatCode="General">
                  <c:v>0.72818229999999995</c:v>
                </c:pt>
                <c:pt idx="335" formatCode="General">
                  <c:v>0.7282054</c:v>
                </c:pt>
                <c:pt idx="336" formatCode="General">
                  <c:v>0.72817209999999999</c:v>
                </c:pt>
                <c:pt idx="337" formatCode="General">
                  <c:v>0.72814999999999996</c:v>
                </c:pt>
                <c:pt idx="338" formatCode="General">
                  <c:v>0.72813499999999998</c:v>
                </c:pt>
                <c:pt idx="339" formatCode="General">
                  <c:v>0.72817390000000004</c:v>
                </c:pt>
                <c:pt idx="340" formatCode="General">
                  <c:v>0.72815099999999999</c:v>
                </c:pt>
                <c:pt idx="341" formatCode="General">
                  <c:v>0.7281358</c:v>
                </c:pt>
                <c:pt idx="342" formatCode="General">
                  <c:v>0.72812580000000005</c:v>
                </c:pt>
                <c:pt idx="343" formatCode="General">
                  <c:v>0.72811910000000002</c:v>
                </c:pt>
                <c:pt idx="344" formatCode="General">
                  <c:v>0.72811459999999995</c:v>
                </c:pt>
                <c:pt idx="345" formatCode="General">
                  <c:v>0.72811159999999997</c:v>
                </c:pt>
                <c:pt idx="346" formatCode="General">
                  <c:v>0.72810949999999997</c:v>
                </c:pt>
                <c:pt idx="347" formatCode="General">
                  <c:v>0.72810830000000004</c:v>
                </c:pt>
                <c:pt idx="348" formatCode="General">
                  <c:v>0.72810730000000001</c:v>
                </c:pt>
                <c:pt idx="349" formatCode="General">
                  <c:v>0.72810680000000005</c:v>
                </c:pt>
                <c:pt idx="350" formatCode="General">
                  <c:v>0.72810640000000004</c:v>
                </c:pt>
                <c:pt idx="351" formatCode="General">
                  <c:v>0.72810600000000003</c:v>
                </c:pt>
                <c:pt idx="352" formatCode="General">
                  <c:v>0.72810580000000003</c:v>
                </c:pt>
                <c:pt idx="353" formatCode="General">
                  <c:v>0.72810569999999997</c:v>
                </c:pt>
                <c:pt idx="354" formatCode="General">
                  <c:v>0.7280567</c:v>
                </c:pt>
                <c:pt idx="355" formatCode="General">
                  <c:v>0.72807290000000002</c:v>
                </c:pt>
                <c:pt idx="356" formatCode="General">
                  <c:v>0.7280837</c:v>
                </c:pt>
                <c:pt idx="357" formatCode="General">
                  <c:v>0.72804219999999997</c:v>
                </c:pt>
                <c:pt idx="358" formatCode="General">
                  <c:v>0.72806320000000002</c:v>
                </c:pt>
                <c:pt idx="359" formatCode="General">
                  <c:v>0.72807739999999999</c:v>
                </c:pt>
                <c:pt idx="360" formatCode="General">
                  <c:v>0.72803799999999996</c:v>
                </c:pt>
                <c:pt idx="361" formatCode="General">
                  <c:v>0.72801170000000004</c:v>
                </c:pt>
                <c:pt idx="362" formatCode="General">
                  <c:v>0.728043</c:v>
                </c:pt>
                <c:pt idx="363" formatCode="General">
                  <c:v>0.72811250000000005</c:v>
                </c:pt>
                <c:pt idx="364" formatCode="General">
                  <c:v>0.72811009999999998</c:v>
                </c:pt>
                <c:pt idx="365" formatCode="General">
                  <c:v>0.72810859999999999</c:v>
                </c:pt>
                <c:pt idx="366" formatCode="General">
                  <c:v>0.72815629999999998</c:v>
                </c:pt>
                <c:pt idx="367" formatCode="General">
                  <c:v>0.72813930000000004</c:v>
                </c:pt>
                <c:pt idx="368" formatCode="General">
                  <c:v>0.728128</c:v>
                </c:pt>
                <c:pt idx="369" formatCode="General">
                  <c:v>0.72812060000000001</c:v>
                </c:pt>
                <c:pt idx="370" formatCode="General">
                  <c:v>0.72811550000000003</c:v>
                </c:pt>
                <c:pt idx="371" formatCode="General">
                  <c:v>0.72811219999999999</c:v>
                </c:pt>
                <c:pt idx="372" formatCode="General">
                  <c:v>0.72811000000000003</c:v>
                </c:pt>
                <c:pt idx="373" formatCode="General">
                  <c:v>0.72810850000000005</c:v>
                </c:pt>
                <c:pt idx="374" formatCode="General">
                  <c:v>0.72810750000000002</c:v>
                </c:pt>
                <c:pt idx="375" formatCode="General">
                  <c:v>0.72810680000000005</c:v>
                </c:pt>
                <c:pt idx="376" formatCode="General">
                  <c:v>0.72810640000000004</c:v>
                </c:pt>
                <c:pt idx="377" formatCode="General">
                  <c:v>0.72810600000000003</c:v>
                </c:pt>
                <c:pt idx="378" formatCode="General">
                  <c:v>0.72810580000000003</c:v>
                </c:pt>
                <c:pt idx="379" formatCode="General">
                  <c:v>0.72810569999999997</c:v>
                </c:pt>
                <c:pt idx="380" formatCode="General">
                  <c:v>0.7280567</c:v>
                </c:pt>
                <c:pt idx="381" formatCode="General">
                  <c:v>0.72812160000000004</c:v>
                </c:pt>
                <c:pt idx="382" formatCode="General">
                  <c:v>0.72811630000000005</c:v>
                </c:pt>
                <c:pt idx="383" formatCode="General">
                  <c:v>0.7281128</c:v>
                </c:pt>
                <c:pt idx="384" formatCode="General">
                  <c:v>0.72811029999999999</c:v>
                </c:pt>
                <c:pt idx="385" formatCode="General">
                  <c:v>0.72810859999999999</c:v>
                </c:pt>
                <c:pt idx="386" formatCode="General">
                  <c:v>0.72810750000000002</c:v>
                </c:pt>
                <c:pt idx="387" formatCode="General">
                  <c:v>0.72810680000000005</c:v>
                </c:pt>
                <c:pt idx="388" formatCode="General">
                  <c:v>0.72815510000000006</c:v>
                </c:pt>
                <c:pt idx="389" formatCode="General">
                  <c:v>0.72808989999999996</c:v>
                </c:pt>
                <c:pt idx="390" formatCode="General">
                  <c:v>0.7280951</c:v>
                </c:pt>
                <c:pt idx="391" formatCode="General">
                  <c:v>0.72809860000000004</c:v>
                </c:pt>
                <c:pt idx="392" formatCode="General">
                  <c:v>0.72810079999999999</c:v>
                </c:pt>
                <c:pt idx="393" formatCode="General">
                  <c:v>0.72810229999999998</c:v>
                </c:pt>
                <c:pt idx="394" formatCode="General">
                  <c:v>0.72810339999999996</c:v>
                </c:pt>
                <c:pt idx="395" formatCode="General">
                  <c:v>0.72805520000000001</c:v>
                </c:pt>
                <c:pt idx="396" formatCode="General">
                  <c:v>0.72807200000000005</c:v>
                </c:pt>
              </c:numCache>
            </c:numRef>
          </c:yVal>
          <c:smooth val="0"/>
        </c:ser>
        <c:ser>
          <c:idx val="2"/>
          <c:order val="1"/>
          <c:tx>
            <c:v>Vmod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'NP5H20 CRNa'!$B$2:$B$700</c:f>
              <c:numCache>
                <c:formatCode>0.000</c:formatCode>
                <c:ptCount val="699"/>
                <c:pt idx="0">
                  <c:v>0.21769069999999999</c:v>
                </c:pt>
                <c:pt idx="1">
                  <c:v>0.2168291</c:v>
                </c:pt>
                <c:pt idx="2">
                  <c:v>0.21596760000000001</c:v>
                </c:pt>
                <c:pt idx="3">
                  <c:v>0.21510599999999999</c:v>
                </c:pt>
                <c:pt idx="4">
                  <c:v>0.2142445</c:v>
                </c:pt>
                <c:pt idx="5">
                  <c:v>0.21338299999999999</c:v>
                </c:pt>
                <c:pt idx="6">
                  <c:v>0.2125214</c:v>
                </c:pt>
                <c:pt idx="7">
                  <c:v>0.21165990000000001</c:v>
                </c:pt>
                <c:pt idx="8">
                  <c:v>0.21079829999999999</c:v>
                </c:pt>
                <c:pt idx="9">
                  <c:v>0.20993680000000001</c:v>
                </c:pt>
                <c:pt idx="10">
                  <c:v>0.2089316</c:v>
                </c:pt>
                <c:pt idx="11">
                  <c:v>0.20807010000000001</c:v>
                </c:pt>
                <c:pt idx="12">
                  <c:v>0.20720859999999999</c:v>
                </c:pt>
                <c:pt idx="13">
                  <c:v>0.206347</c:v>
                </c:pt>
                <c:pt idx="14">
                  <c:v>0.20548549999999999</c:v>
                </c:pt>
                <c:pt idx="15">
                  <c:v>0.20407320000000001</c:v>
                </c:pt>
                <c:pt idx="16">
                  <c:v>0.2031348</c:v>
                </c:pt>
                <c:pt idx="17">
                  <c:v>0.20219139999999999</c:v>
                </c:pt>
                <c:pt idx="18">
                  <c:v>0.20124330000000001</c:v>
                </c:pt>
                <c:pt idx="19">
                  <c:v>0.20029150000000001</c:v>
                </c:pt>
                <c:pt idx="20">
                  <c:v>0.1993364</c:v>
                </c:pt>
                <c:pt idx="21">
                  <c:v>0.19837779999999999</c:v>
                </c:pt>
                <c:pt idx="22">
                  <c:v>0.19741410000000001</c:v>
                </c:pt>
                <c:pt idx="23">
                  <c:v>0.1964447</c:v>
                </c:pt>
                <c:pt idx="24">
                  <c:v>0.1954698</c:v>
                </c:pt>
                <c:pt idx="25">
                  <c:v>0.19448950000000001</c:v>
                </c:pt>
                <c:pt idx="26">
                  <c:v>0.19350870000000001</c:v>
                </c:pt>
                <c:pt idx="27">
                  <c:v>0.19252279999999999</c:v>
                </c:pt>
                <c:pt idx="28">
                  <c:v>0.19153210000000001</c:v>
                </c:pt>
                <c:pt idx="29">
                  <c:v>0.19053700000000001</c:v>
                </c:pt>
                <c:pt idx="30">
                  <c:v>0.18953790000000001</c:v>
                </c:pt>
                <c:pt idx="31">
                  <c:v>0.1885532</c:v>
                </c:pt>
                <c:pt idx="32">
                  <c:v>0.18756819999999999</c:v>
                </c:pt>
                <c:pt idx="33">
                  <c:v>0.18658369999999999</c:v>
                </c:pt>
                <c:pt idx="34">
                  <c:v>0.1856003</c:v>
                </c:pt>
                <c:pt idx="35">
                  <c:v>0.1846168</c:v>
                </c:pt>
                <c:pt idx="36">
                  <c:v>0.1836332</c:v>
                </c:pt>
                <c:pt idx="37">
                  <c:v>0.18264939999999999</c:v>
                </c:pt>
                <c:pt idx="38">
                  <c:v>0.18166650000000001</c:v>
                </c:pt>
                <c:pt idx="39">
                  <c:v>0.18068490000000001</c:v>
                </c:pt>
                <c:pt idx="40">
                  <c:v>0.1797058</c:v>
                </c:pt>
                <c:pt idx="41">
                  <c:v>0.178729</c:v>
                </c:pt>
                <c:pt idx="42">
                  <c:v>0.17775550000000001</c:v>
                </c:pt>
                <c:pt idx="43">
                  <c:v>0.17678550000000001</c:v>
                </c:pt>
                <c:pt idx="44">
                  <c:v>0.17581949999999999</c:v>
                </c:pt>
                <c:pt idx="45">
                  <c:v>0.17485800000000001</c:v>
                </c:pt>
                <c:pt idx="46">
                  <c:v>0.17390079999999999</c:v>
                </c:pt>
                <c:pt idx="47">
                  <c:v>0.1729473</c:v>
                </c:pt>
                <c:pt idx="48">
                  <c:v>0.17199790000000001</c:v>
                </c:pt>
                <c:pt idx="49">
                  <c:v>0.17105100000000001</c:v>
                </c:pt>
                <c:pt idx="50">
                  <c:v>0.17010629999999999</c:v>
                </c:pt>
                <c:pt idx="51">
                  <c:v>0.16916510000000001</c:v>
                </c:pt>
                <c:pt idx="52">
                  <c:v>0.1682283</c:v>
                </c:pt>
                <c:pt idx="53">
                  <c:v>0.16729759999999999</c:v>
                </c:pt>
                <c:pt idx="54">
                  <c:v>0.1663734</c:v>
                </c:pt>
                <c:pt idx="55">
                  <c:v>0.1654571</c:v>
                </c:pt>
                <c:pt idx="56">
                  <c:v>0.16454830000000001</c:v>
                </c:pt>
                <c:pt idx="57">
                  <c:v>0.16364809999999999</c:v>
                </c:pt>
                <c:pt idx="58">
                  <c:v>0.1627564</c:v>
                </c:pt>
                <c:pt idx="59">
                  <c:v>0.1618734</c:v>
                </c:pt>
                <c:pt idx="60">
                  <c:v>0.16099840000000001</c:v>
                </c:pt>
                <c:pt idx="61">
                  <c:v>0.16013189999999999</c:v>
                </c:pt>
                <c:pt idx="62">
                  <c:v>0.15927430000000001</c:v>
                </c:pt>
                <c:pt idx="63">
                  <c:v>0.15842539999999999</c:v>
                </c:pt>
                <c:pt idx="64">
                  <c:v>0.15758559999999999</c:v>
                </c:pt>
                <c:pt idx="65">
                  <c:v>0.15675539999999999</c:v>
                </c:pt>
                <c:pt idx="66">
                  <c:v>0.15593560000000001</c:v>
                </c:pt>
                <c:pt idx="67">
                  <c:v>0.15512529999999999</c:v>
                </c:pt>
                <c:pt idx="68">
                  <c:v>0.15432509999999999</c:v>
                </c:pt>
                <c:pt idx="69">
                  <c:v>0.1535309</c:v>
                </c:pt>
                <c:pt idx="70">
                  <c:v>0.15274280000000001</c:v>
                </c:pt>
                <c:pt idx="71">
                  <c:v>0.15195839999999999</c:v>
                </c:pt>
                <c:pt idx="72">
                  <c:v>0.15117710000000001</c:v>
                </c:pt>
                <c:pt idx="73">
                  <c:v>0.15039720000000001</c:v>
                </c:pt>
                <c:pt idx="74">
                  <c:v>0.14961820000000001</c:v>
                </c:pt>
                <c:pt idx="75">
                  <c:v>0.14883979999999999</c:v>
                </c:pt>
                <c:pt idx="76">
                  <c:v>0.14806250000000001</c:v>
                </c:pt>
                <c:pt idx="77">
                  <c:v>0.14728559999999999</c:v>
                </c:pt>
                <c:pt idx="78">
                  <c:v>0.14650820000000001</c:v>
                </c:pt>
                <c:pt idx="79">
                  <c:v>0.1457301</c:v>
                </c:pt>
                <c:pt idx="80">
                  <c:v>0.14495079999999999</c:v>
                </c:pt>
                <c:pt idx="81">
                  <c:v>0.14416979999999999</c:v>
                </c:pt>
                <c:pt idx="82">
                  <c:v>0.14338629999999999</c:v>
                </c:pt>
                <c:pt idx="83">
                  <c:v>0.14259959999999999</c:v>
                </c:pt>
                <c:pt idx="84">
                  <c:v>0.1418095</c:v>
                </c:pt>
                <c:pt idx="85">
                  <c:v>0.141017</c:v>
                </c:pt>
                <c:pt idx="86">
                  <c:v>0.14022299999999999</c:v>
                </c:pt>
                <c:pt idx="87">
                  <c:v>0.1394282</c:v>
                </c:pt>
                <c:pt idx="88">
                  <c:v>0.1386336</c:v>
                </c:pt>
                <c:pt idx="89">
                  <c:v>0.13783989999999999</c:v>
                </c:pt>
                <c:pt idx="90">
                  <c:v>0.13704710000000001</c:v>
                </c:pt>
                <c:pt idx="91">
                  <c:v>0.13625490000000001</c:v>
                </c:pt>
                <c:pt idx="92">
                  <c:v>0.13546279999999999</c:v>
                </c:pt>
                <c:pt idx="93">
                  <c:v>0.13467090000000001</c:v>
                </c:pt>
                <c:pt idx="94">
                  <c:v>0.13387959999999999</c:v>
                </c:pt>
                <c:pt idx="95">
                  <c:v>0.13308880000000001</c:v>
                </c:pt>
                <c:pt idx="96">
                  <c:v>0.13229830000000001</c:v>
                </c:pt>
                <c:pt idx="97">
                  <c:v>0.1315086</c:v>
                </c:pt>
                <c:pt idx="98">
                  <c:v>0.13071969999999999</c:v>
                </c:pt>
                <c:pt idx="99">
                  <c:v>0.12993199999999999</c:v>
                </c:pt>
                <c:pt idx="100">
                  <c:v>0.1291457</c:v>
                </c:pt>
                <c:pt idx="101">
                  <c:v>0.12836059999999999</c:v>
                </c:pt>
                <c:pt idx="102">
                  <c:v>0.12757679999999999</c:v>
                </c:pt>
                <c:pt idx="103">
                  <c:v>0.12679389999999999</c:v>
                </c:pt>
                <c:pt idx="104">
                  <c:v>0.1260106</c:v>
                </c:pt>
                <c:pt idx="105">
                  <c:v>0.12522720000000001</c:v>
                </c:pt>
                <c:pt idx="106">
                  <c:v>0.1244439</c:v>
                </c:pt>
                <c:pt idx="107">
                  <c:v>0.1236601</c:v>
                </c:pt>
                <c:pt idx="108">
                  <c:v>0.1228764</c:v>
                </c:pt>
                <c:pt idx="109">
                  <c:v>0.12209250000000001</c:v>
                </c:pt>
                <c:pt idx="110">
                  <c:v>0.12130879999999999</c:v>
                </c:pt>
                <c:pt idx="111">
                  <c:v>0.12052499999999999</c:v>
                </c:pt>
                <c:pt idx="112">
                  <c:v>0.1197415</c:v>
                </c:pt>
                <c:pt idx="113">
                  <c:v>0.11895799999999999</c:v>
                </c:pt>
                <c:pt idx="114">
                  <c:v>0.118175</c:v>
                </c:pt>
                <c:pt idx="115">
                  <c:v>0.1173918</c:v>
                </c:pt>
                <c:pt idx="116">
                  <c:v>0.1166085</c:v>
                </c:pt>
                <c:pt idx="117">
                  <c:v>0.1158251</c:v>
                </c:pt>
                <c:pt idx="118">
                  <c:v>0.11504209999999999</c:v>
                </c:pt>
                <c:pt idx="119">
                  <c:v>0.11425929999999999</c:v>
                </c:pt>
                <c:pt idx="120">
                  <c:v>0.11347690000000001</c:v>
                </c:pt>
                <c:pt idx="121">
                  <c:v>0.11269510000000001</c:v>
                </c:pt>
                <c:pt idx="122">
                  <c:v>0.111914</c:v>
                </c:pt>
                <c:pt idx="123">
                  <c:v>0.111134</c:v>
                </c:pt>
                <c:pt idx="124">
                  <c:v>0.11035490000000001</c:v>
                </c:pt>
                <c:pt idx="125">
                  <c:v>0.1095763</c:v>
                </c:pt>
                <c:pt idx="126">
                  <c:v>0.1087986</c:v>
                </c:pt>
                <c:pt idx="127">
                  <c:v>0.1080221</c:v>
                </c:pt>
                <c:pt idx="128">
                  <c:v>0.1072467</c:v>
                </c:pt>
                <c:pt idx="129">
                  <c:v>0.10647230000000001</c:v>
                </c:pt>
                <c:pt idx="130">
                  <c:v>0.10569870000000001</c:v>
                </c:pt>
                <c:pt idx="131">
                  <c:v>0.1049268</c:v>
                </c:pt>
                <c:pt idx="132">
                  <c:v>0.1041569</c:v>
                </c:pt>
                <c:pt idx="133">
                  <c:v>0.10338840000000001</c:v>
                </c:pt>
                <c:pt idx="134">
                  <c:v>0.1026215</c:v>
                </c:pt>
                <c:pt idx="135">
                  <c:v>0.101856</c:v>
                </c:pt>
                <c:pt idx="136">
                  <c:v>0.1010925</c:v>
                </c:pt>
                <c:pt idx="137">
                  <c:v>0.10033060000000001</c:v>
                </c:pt>
                <c:pt idx="138">
                  <c:v>9.9570500000000006E-2</c:v>
                </c:pt>
                <c:pt idx="139">
                  <c:v>9.8811839999999998E-2</c:v>
                </c:pt>
                <c:pt idx="140">
                  <c:v>9.8055450000000002E-2</c:v>
                </c:pt>
                <c:pt idx="141">
                  <c:v>9.7301479999999996E-2</c:v>
                </c:pt>
                <c:pt idx="142">
                  <c:v>9.6549850000000007E-2</c:v>
                </c:pt>
                <c:pt idx="143">
                  <c:v>9.5800010000000005E-2</c:v>
                </c:pt>
                <c:pt idx="144">
                  <c:v>9.505226E-2</c:v>
                </c:pt>
                <c:pt idx="145">
                  <c:v>9.4307909999999995E-2</c:v>
                </c:pt>
                <c:pt idx="146">
                  <c:v>9.3566549999999998E-2</c:v>
                </c:pt>
                <c:pt idx="147">
                  <c:v>9.2827370000000006E-2</c:v>
                </c:pt>
                <c:pt idx="148">
                  <c:v>9.2090699999999998E-2</c:v>
                </c:pt>
                <c:pt idx="149">
                  <c:v>9.1356779999999999E-2</c:v>
                </c:pt>
                <c:pt idx="150">
                  <c:v>9.062576E-2</c:v>
                </c:pt>
                <c:pt idx="151">
                  <c:v>8.9897569999999996E-2</c:v>
                </c:pt>
                <c:pt idx="152">
                  <c:v>8.9171890000000004E-2</c:v>
                </c:pt>
                <c:pt idx="153">
                  <c:v>8.8449040000000007E-2</c:v>
                </c:pt>
                <c:pt idx="154">
                  <c:v>8.7729420000000002E-2</c:v>
                </c:pt>
                <c:pt idx="155">
                  <c:v>8.7012309999999995E-2</c:v>
                </c:pt>
                <c:pt idx="156">
                  <c:v>8.6297299999999993E-2</c:v>
                </c:pt>
                <c:pt idx="157">
                  <c:v>8.5584060000000003E-2</c:v>
                </c:pt>
                <c:pt idx="158">
                  <c:v>8.4873089999999998E-2</c:v>
                </c:pt>
                <c:pt idx="159">
                  <c:v>8.4164779999999995E-2</c:v>
                </c:pt>
                <c:pt idx="160">
                  <c:v>8.3458249999999998E-2</c:v>
                </c:pt>
                <c:pt idx="161">
                  <c:v>8.2752049999999994E-2</c:v>
                </c:pt>
                <c:pt idx="162">
                  <c:v>8.2046649999999999E-2</c:v>
                </c:pt>
                <c:pt idx="163">
                  <c:v>8.134247E-2</c:v>
                </c:pt>
                <c:pt idx="164">
                  <c:v>8.0639180000000005E-2</c:v>
                </c:pt>
                <c:pt idx="165">
                  <c:v>7.993604E-2</c:v>
                </c:pt>
                <c:pt idx="166">
                  <c:v>7.9232990000000003E-2</c:v>
                </c:pt>
                <c:pt idx="167">
                  <c:v>7.8529450000000001E-2</c:v>
                </c:pt>
                <c:pt idx="168">
                  <c:v>7.7824950000000004E-2</c:v>
                </c:pt>
                <c:pt idx="169">
                  <c:v>7.7119389999999996E-2</c:v>
                </c:pt>
                <c:pt idx="170">
                  <c:v>7.6412300000000002E-2</c:v>
                </c:pt>
                <c:pt idx="171">
                  <c:v>7.5704149999999998E-2</c:v>
                </c:pt>
                <c:pt idx="172">
                  <c:v>7.4995690000000004E-2</c:v>
                </c:pt>
                <c:pt idx="173">
                  <c:v>7.4286969999999994E-2</c:v>
                </c:pt>
                <c:pt idx="174">
                  <c:v>7.3577539999999997E-2</c:v>
                </c:pt>
                <c:pt idx="175">
                  <c:v>7.2866810000000004E-2</c:v>
                </c:pt>
                <c:pt idx="176">
                  <c:v>7.2154309999999999E-2</c:v>
                </c:pt>
                <c:pt idx="177">
                  <c:v>7.1441069999999995E-2</c:v>
                </c:pt>
                <c:pt idx="178">
                  <c:v>7.0727100000000001E-2</c:v>
                </c:pt>
                <c:pt idx="179">
                  <c:v>7.0011279999999995E-2</c:v>
                </c:pt>
                <c:pt idx="180">
                  <c:v>6.929457E-2</c:v>
                </c:pt>
                <c:pt idx="181">
                  <c:v>6.8575200000000003E-2</c:v>
                </c:pt>
                <c:pt idx="182">
                  <c:v>6.7852590000000004E-2</c:v>
                </c:pt>
                <c:pt idx="183">
                  <c:v>6.7126980000000003E-2</c:v>
                </c:pt>
                <c:pt idx="184">
                  <c:v>6.6398319999999997E-2</c:v>
                </c:pt>
                <c:pt idx="185">
                  <c:v>6.5667290000000003E-2</c:v>
                </c:pt>
                <c:pt idx="186">
                  <c:v>6.4933859999999996E-2</c:v>
                </c:pt>
                <c:pt idx="187">
                  <c:v>6.4197260000000006E-2</c:v>
                </c:pt>
                <c:pt idx="188">
                  <c:v>6.3457029999999998E-2</c:v>
                </c:pt>
                <c:pt idx="189">
                  <c:v>6.27109E-2</c:v>
                </c:pt>
                <c:pt idx="190">
                  <c:v>6.1959359999999998E-2</c:v>
                </c:pt>
                <c:pt idx="191">
                  <c:v>6.1203050000000002E-2</c:v>
                </c:pt>
                <c:pt idx="192">
                  <c:v>6.0444560000000001E-2</c:v>
                </c:pt>
                <c:pt idx="193">
                  <c:v>5.968453E-2</c:v>
                </c:pt>
                <c:pt idx="194">
                  <c:v>5.8921500000000002E-2</c:v>
                </c:pt>
                <c:pt idx="195">
                  <c:v>5.8156390000000002E-2</c:v>
                </c:pt>
                <c:pt idx="196">
                  <c:v>5.7388189999999999E-2</c:v>
                </c:pt>
                <c:pt idx="197">
                  <c:v>5.6622020000000002E-2</c:v>
                </c:pt>
                <c:pt idx="198">
                  <c:v>5.5858919999999999E-2</c:v>
                </c:pt>
                <c:pt idx="199">
                  <c:v>5.5098969999999997E-2</c:v>
                </c:pt>
                <c:pt idx="200">
                  <c:v>5.4342580000000001E-2</c:v>
                </c:pt>
                <c:pt idx="201">
                  <c:v>5.3589409999999997E-2</c:v>
                </c:pt>
                <c:pt idx="202">
                  <c:v>5.283989E-2</c:v>
                </c:pt>
                <c:pt idx="203">
                  <c:v>5.2094410000000001E-2</c:v>
                </c:pt>
                <c:pt idx="204">
                  <c:v>5.13541E-2</c:v>
                </c:pt>
                <c:pt idx="205">
                  <c:v>5.0621869999999999E-2</c:v>
                </c:pt>
                <c:pt idx="206">
                  <c:v>4.9898049999999999E-2</c:v>
                </c:pt>
                <c:pt idx="207">
                  <c:v>4.9181580000000003E-2</c:v>
                </c:pt>
                <c:pt idx="208">
                  <c:v>4.8470039999999999E-2</c:v>
                </c:pt>
                <c:pt idx="209">
                  <c:v>4.7761820000000003E-2</c:v>
                </c:pt>
                <c:pt idx="210">
                  <c:v>4.705869E-2</c:v>
                </c:pt>
                <c:pt idx="211">
                  <c:v>4.6359919999999999E-2</c:v>
                </c:pt>
                <c:pt idx="212">
                  <c:v>4.5666320000000003E-2</c:v>
                </c:pt>
                <c:pt idx="213">
                  <c:v>4.4974989999999999E-2</c:v>
                </c:pt>
                <c:pt idx="214">
                  <c:v>4.428551E-2</c:v>
                </c:pt>
                <c:pt idx="215">
                  <c:v>4.3597900000000002E-2</c:v>
                </c:pt>
                <c:pt idx="216">
                  <c:v>4.2911820000000003E-2</c:v>
                </c:pt>
                <c:pt idx="217">
                  <c:v>4.2227599999999997E-2</c:v>
                </c:pt>
                <c:pt idx="218">
                  <c:v>4.1545070000000003E-2</c:v>
                </c:pt>
                <c:pt idx="219">
                  <c:v>4.0864329999999997E-2</c:v>
                </c:pt>
                <c:pt idx="220">
                  <c:v>4.0185039999999998E-2</c:v>
                </c:pt>
                <c:pt idx="221">
                  <c:v>3.9506149999999997E-2</c:v>
                </c:pt>
                <c:pt idx="222">
                  <c:v>3.8827269999999997E-2</c:v>
                </c:pt>
                <c:pt idx="223">
                  <c:v>3.8148939999999999E-2</c:v>
                </c:pt>
                <c:pt idx="224">
                  <c:v>3.7472560000000002E-2</c:v>
                </c:pt>
                <c:pt idx="225">
                  <c:v>3.6799249999999999E-2</c:v>
                </c:pt>
                <c:pt idx="226">
                  <c:v>3.6128199999999999E-2</c:v>
                </c:pt>
                <c:pt idx="227">
                  <c:v>3.5460470000000001E-2</c:v>
                </c:pt>
                <c:pt idx="228">
                  <c:v>3.479645E-2</c:v>
                </c:pt>
                <c:pt idx="229">
                  <c:v>3.4136720000000002E-2</c:v>
                </c:pt>
                <c:pt idx="230">
                  <c:v>3.3481919999999998E-2</c:v>
                </c:pt>
                <c:pt idx="231">
                  <c:v>3.2832689999999998E-2</c:v>
                </c:pt>
                <c:pt idx="232">
                  <c:v>3.2189290000000002E-2</c:v>
                </c:pt>
                <c:pt idx="233">
                  <c:v>3.155202E-2</c:v>
                </c:pt>
                <c:pt idx="234">
                  <c:v>3.0921219999999999E-2</c:v>
                </c:pt>
                <c:pt idx="235">
                  <c:v>3.0297210000000002E-2</c:v>
                </c:pt>
                <c:pt idx="236">
                  <c:v>2.9680640000000001E-2</c:v>
                </c:pt>
                <c:pt idx="237">
                  <c:v>2.9071900000000001E-2</c:v>
                </c:pt>
                <c:pt idx="238">
                  <c:v>2.8471090000000001E-2</c:v>
                </c:pt>
                <c:pt idx="239">
                  <c:v>2.78786E-2</c:v>
                </c:pt>
                <c:pt idx="240">
                  <c:v>2.7295079999999999E-2</c:v>
                </c:pt>
                <c:pt idx="241">
                  <c:v>2.6720529999999999E-2</c:v>
                </c:pt>
                <c:pt idx="242">
                  <c:v>2.61552E-2</c:v>
                </c:pt>
                <c:pt idx="243">
                  <c:v>2.5599719999999999E-2</c:v>
                </c:pt>
                <c:pt idx="244">
                  <c:v>2.505394E-2</c:v>
                </c:pt>
                <c:pt idx="245">
                  <c:v>2.4517710000000002E-2</c:v>
                </c:pt>
                <c:pt idx="246">
                  <c:v>2.3990839999999999E-2</c:v>
                </c:pt>
                <c:pt idx="247">
                  <c:v>2.3473029999999999E-2</c:v>
                </c:pt>
                <c:pt idx="248">
                  <c:v>2.2964990000000001E-2</c:v>
                </c:pt>
                <c:pt idx="249">
                  <c:v>2.2466259999999998E-2</c:v>
                </c:pt>
                <c:pt idx="250">
                  <c:v>2.197721E-2</c:v>
                </c:pt>
                <c:pt idx="251">
                  <c:v>2.149771E-2</c:v>
                </c:pt>
                <c:pt idx="252">
                  <c:v>2.1027179999999999E-2</c:v>
                </c:pt>
                <c:pt idx="253">
                  <c:v>2.0565699999999999E-2</c:v>
                </c:pt>
                <c:pt idx="254">
                  <c:v>2.0113510000000001E-2</c:v>
                </c:pt>
                <c:pt idx="255">
                  <c:v>1.9670529999999999E-2</c:v>
                </c:pt>
                <c:pt idx="256">
                  <c:v>1.9236610000000001E-2</c:v>
                </c:pt>
                <c:pt idx="257">
                  <c:v>1.8811580000000001E-2</c:v>
                </c:pt>
                <c:pt idx="258">
                  <c:v>1.8395120000000001E-2</c:v>
                </c:pt>
                <c:pt idx="259">
                  <c:v>1.7986410000000001E-2</c:v>
                </c:pt>
                <c:pt idx="260">
                  <c:v>1.758587E-2</c:v>
                </c:pt>
                <c:pt idx="261">
                  <c:v>1.7193239999999999E-2</c:v>
                </c:pt>
                <c:pt idx="262">
                  <c:v>1.6808300000000002E-2</c:v>
                </c:pt>
                <c:pt idx="263">
                  <c:v>1.643087E-2</c:v>
                </c:pt>
                <c:pt idx="264">
                  <c:v>1.606136E-2</c:v>
                </c:pt>
                <c:pt idx="265">
                  <c:v>1.5699129999999999E-2</c:v>
                </c:pt>
                <c:pt idx="266">
                  <c:v>1.534401E-2</c:v>
                </c:pt>
                <c:pt idx="267">
                  <c:v>1.499583E-2</c:v>
                </c:pt>
                <c:pt idx="268">
                  <c:v>1.465494E-2</c:v>
                </c:pt>
                <c:pt idx="269">
                  <c:v>1.4320909999999999E-2</c:v>
                </c:pt>
                <c:pt idx="270">
                  <c:v>1.3993510000000001E-2</c:v>
                </c:pt>
                <c:pt idx="271">
                  <c:v>1.367289E-2</c:v>
                </c:pt>
                <c:pt idx="272">
                  <c:v>1.335834E-2</c:v>
                </c:pt>
                <c:pt idx="273">
                  <c:v>1.304977E-2</c:v>
                </c:pt>
                <c:pt idx="274">
                  <c:v>1.2747669999999999E-2</c:v>
                </c:pt>
                <c:pt idx="275">
                  <c:v>1.2452029999999999E-2</c:v>
                </c:pt>
                <c:pt idx="276">
                  <c:v>1.2162289999999999E-2</c:v>
                </c:pt>
                <c:pt idx="277" formatCode="General">
                  <c:v>1.187845E-2</c:v>
                </c:pt>
                <c:pt idx="278" formatCode="General">
                  <c:v>1.1601159999999999E-2</c:v>
                </c:pt>
                <c:pt idx="279" formatCode="General">
                  <c:v>1.132968E-2</c:v>
                </c:pt>
                <c:pt idx="280" formatCode="General">
                  <c:v>1.1063460000000001E-2</c:v>
                </c:pt>
                <c:pt idx="281" formatCode="General">
                  <c:v>1.08033E-2</c:v>
                </c:pt>
                <c:pt idx="282" formatCode="General">
                  <c:v>1.054864E-2</c:v>
                </c:pt>
                <c:pt idx="283" formatCode="General">
                  <c:v>1.029939E-2</c:v>
                </c:pt>
                <c:pt idx="284" formatCode="General">
                  <c:v>1.005548E-2</c:v>
                </c:pt>
                <c:pt idx="285" formatCode="General">
                  <c:v>9.8166539999999993E-3</c:v>
                </c:pt>
                <c:pt idx="286" formatCode="General">
                  <c:v>9.5826809999999991E-3</c:v>
                </c:pt>
                <c:pt idx="287" formatCode="General">
                  <c:v>9.3536379999999992E-3</c:v>
                </c:pt>
                <c:pt idx="288" formatCode="General">
                  <c:v>9.1296039999999995E-3</c:v>
                </c:pt>
                <c:pt idx="289" formatCode="General">
                  <c:v>8.9109879999999999E-3</c:v>
                </c:pt>
                <c:pt idx="290" formatCode="General">
                  <c:v>8.6956020000000002E-3</c:v>
                </c:pt>
                <c:pt idx="291" formatCode="General">
                  <c:v>8.4849049999999992E-3</c:v>
                </c:pt>
                <c:pt idx="292" formatCode="General">
                  <c:v>8.2788949999999997E-3</c:v>
                </c:pt>
                <c:pt idx="293" formatCode="General">
                  <c:v>8.0760369999999995E-3</c:v>
                </c:pt>
                <c:pt idx="294" formatCode="General">
                  <c:v>7.8764119999999993E-3</c:v>
                </c:pt>
                <c:pt idx="295" formatCode="General">
                  <c:v>7.6809900000000004E-3</c:v>
                </c:pt>
                <c:pt idx="296" formatCode="General">
                  <c:v>7.489285E-3</c:v>
                </c:pt>
                <c:pt idx="297" formatCode="General">
                  <c:v>7.2999240000000002E-3</c:v>
                </c:pt>
                <c:pt idx="298" formatCode="General">
                  <c:v>7.1139580000000001E-3</c:v>
                </c:pt>
                <c:pt idx="299" formatCode="General">
                  <c:v>6.9316279999999996E-3</c:v>
                </c:pt>
                <c:pt idx="300" formatCode="General">
                  <c:v>6.751562E-3</c:v>
                </c:pt>
                <c:pt idx="301" formatCode="General">
                  <c:v>6.574323E-3</c:v>
                </c:pt>
                <c:pt idx="302" formatCode="General">
                  <c:v>6.399348E-3</c:v>
                </c:pt>
                <c:pt idx="303" formatCode="General">
                  <c:v>6.2274440000000004E-3</c:v>
                </c:pt>
                <c:pt idx="304" formatCode="General">
                  <c:v>6.0578849999999998E-3</c:v>
                </c:pt>
                <c:pt idx="305" formatCode="General">
                  <c:v>5.8902640000000001E-3</c:v>
                </c:pt>
                <c:pt idx="306" formatCode="General">
                  <c:v>5.7263619999999996E-3</c:v>
                </c:pt>
                <c:pt idx="307" formatCode="General">
                  <c:v>5.5646410000000004E-3</c:v>
                </c:pt>
                <c:pt idx="308" formatCode="General">
                  <c:v>5.4045370000000001E-3</c:v>
                </c:pt>
                <c:pt idx="309" formatCode="General">
                  <c:v>5.2475040000000001E-3</c:v>
                </c:pt>
                <c:pt idx="310" formatCode="General">
                  <c:v>5.0932989999999999E-3</c:v>
                </c:pt>
                <c:pt idx="311" formatCode="General">
                  <c:v>4.9418429999999996E-3</c:v>
                </c:pt>
                <c:pt idx="312" formatCode="General">
                  <c:v>4.7938620000000003E-3</c:v>
                </c:pt>
                <c:pt idx="313" formatCode="General">
                  <c:v>4.6496790000000003E-3</c:v>
                </c:pt>
                <c:pt idx="314" formatCode="General">
                  <c:v>4.5088910000000001E-3</c:v>
                </c:pt>
                <c:pt idx="315" formatCode="General">
                  <c:v>4.3706889999999997E-3</c:v>
                </c:pt>
                <c:pt idx="316" formatCode="General">
                  <c:v>4.2360430000000001E-3</c:v>
                </c:pt>
                <c:pt idx="317" formatCode="General">
                  <c:v>4.1051960000000002E-3</c:v>
                </c:pt>
                <c:pt idx="318" formatCode="General">
                  <c:v>3.9783090000000002E-3</c:v>
                </c:pt>
                <c:pt idx="319" formatCode="General">
                  <c:v>3.855139E-3</c:v>
                </c:pt>
                <c:pt idx="320" formatCode="General">
                  <c:v>3.735768E-3</c:v>
                </c:pt>
                <c:pt idx="321" formatCode="General">
                  <c:v>3.6202769999999999E-3</c:v>
                </c:pt>
                <c:pt idx="322" formatCode="General">
                  <c:v>3.5080179999999999E-3</c:v>
                </c:pt>
                <c:pt idx="323" formatCode="General">
                  <c:v>3.399881E-3</c:v>
                </c:pt>
                <c:pt idx="324" formatCode="General">
                  <c:v>3.2965120000000001E-3</c:v>
                </c:pt>
                <c:pt idx="325" formatCode="General">
                  <c:v>3.1974270000000001E-3</c:v>
                </c:pt>
                <c:pt idx="326" formatCode="General">
                  <c:v>3.1021410000000001E-3</c:v>
                </c:pt>
                <c:pt idx="327" formatCode="General">
                  <c:v>3.0095209999999998E-3</c:v>
                </c:pt>
                <c:pt idx="328" formatCode="General">
                  <c:v>2.919488E-3</c:v>
                </c:pt>
                <c:pt idx="329" formatCode="General">
                  <c:v>2.831475E-3</c:v>
                </c:pt>
                <c:pt idx="330" formatCode="General">
                  <c:v>2.7457250000000001E-3</c:v>
                </c:pt>
                <c:pt idx="331" formatCode="General">
                  <c:v>2.662481E-3</c:v>
                </c:pt>
                <c:pt idx="332" formatCode="General">
                  <c:v>2.5819839999999998E-3</c:v>
                </c:pt>
                <c:pt idx="333" formatCode="General">
                  <c:v>2.5035890000000001E-3</c:v>
                </c:pt>
                <c:pt idx="334" formatCode="General">
                  <c:v>2.4271330000000002E-3</c:v>
                </c:pt>
                <c:pt idx="335" formatCode="General">
                  <c:v>2.351971E-3</c:v>
                </c:pt>
                <c:pt idx="336" formatCode="General">
                  <c:v>2.2793140000000002E-3</c:v>
                </c:pt>
                <c:pt idx="337" formatCode="General">
                  <c:v>2.2088390000000002E-3</c:v>
                </c:pt>
                <c:pt idx="338" formatCode="General">
                  <c:v>2.1398189999999998E-3</c:v>
                </c:pt>
                <c:pt idx="339" formatCode="General">
                  <c:v>2.0717679999999999E-3</c:v>
                </c:pt>
                <c:pt idx="340" formatCode="General">
                  <c:v>2.0053340000000001E-3</c:v>
                </c:pt>
                <c:pt idx="341" formatCode="General">
                  <c:v>1.93987E-3</c:v>
                </c:pt>
                <c:pt idx="342" formatCode="General">
                  <c:v>1.875619E-3</c:v>
                </c:pt>
                <c:pt idx="343" formatCode="General">
                  <c:v>1.812822E-3</c:v>
                </c:pt>
                <c:pt idx="344" formatCode="General">
                  <c:v>1.7521259999999999E-3</c:v>
                </c:pt>
                <c:pt idx="345" formatCode="General">
                  <c:v>1.6934509999999999E-3</c:v>
                </c:pt>
                <c:pt idx="346" formatCode="General">
                  <c:v>1.636958E-3</c:v>
                </c:pt>
                <c:pt idx="347" formatCode="General">
                  <c:v>1.5820809999999999E-3</c:v>
                </c:pt>
                <c:pt idx="348" formatCode="General">
                  <c:v>1.52874E-3</c:v>
                </c:pt>
                <c:pt idx="349" formatCode="General">
                  <c:v>1.4771770000000001E-3</c:v>
                </c:pt>
                <c:pt idx="350" formatCode="General">
                  <c:v>1.4276340000000001E-3</c:v>
                </c:pt>
                <c:pt idx="351" formatCode="General">
                  <c:v>1.3791420000000001E-3</c:v>
                </c:pt>
                <c:pt idx="352" formatCode="General">
                  <c:v>1.3319429999999999E-3</c:v>
                </c:pt>
                <c:pt idx="353" formatCode="General">
                  <c:v>1.286927E-3</c:v>
                </c:pt>
                <c:pt idx="354" formatCode="General">
                  <c:v>1.243769E-3</c:v>
                </c:pt>
                <c:pt idx="355" formatCode="General">
                  <c:v>1.2022280000000001E-3</c:v>
                </c:pt>
                <c:pt idx="356" formatCode="General">
                  <c:v>1.1617369999999999E-3</c:v>
                </c:pt>
                <c:pt idx="357" formatCode="General">
                  <c:v>1.1232670000000001E-3</c:v>
                </c:pt>
                <c:pt idx="358" formatCode="General">
                  <c:v>1.086332E-3</c:v>
                </c:pt>
                <c:pt idx="359" formatCode="General">
                  <c:v>1.0510140000000001E-3</c:v>
                </c:pt>
                <c:pt idx="360" formatCode="General">
                  <c:v>1.0166649999999999E-3</c:v>
                </c:pt>
                <c:pt idx="361" formatCode="General">
                  <c:v>9.841756000000001E-4</c:v>
                </c:pt>
                <c:pt idx="362" formatCode="General">
                  <c:v>9.5305990000000001E-4</c:v>
                </c:pt>
                <c:pt idx="363" formatCode="General">
                  <c:v>9.2315660000000005E-4</c:v>
                </c:pt>
                <c:pt idx="364" formatCode="General">
                  <c:v>8.9430390000000003E-4</c:v>
                </c:pt>
                <c:pt idx="365" formatCode="General">
                  <c:v>8.6731009999999997E-4</c:v>
                </c:pt>
                <c:pt idx="366" formatCode="General">
                  <c:v>8.4104359999999997E-4</c:v>
                </c:pt>
                <c:pt idx="367" formatCode="General">
                  <c:v>8.1671689999999997E-4</c:v>
                </c:pt>
                <c:pt idx="368" formatCode="General">
                  <c:v>7.9295579999999997E-4</c:v>
                </c:pt>
                <c:pt idx="369" formatCode="General">
                  <c:v>7.6951799999999996E-4</c:v>
                </c:pt>
                <c:pt idx="370" formatCode="General">
                  <c:v>7.4705020000000004E-4</c:v>
                </c:pt>
                <c:pt idx="371" formatCode="General">
                  <c:v>7.2571370000000003E-4</c:v>
                </c:pt>
                <c:pt idx="372" formatCode="General">
                  <c:v>7.0534709999999997E-4</c:v>
                </c:pt>
                <c:pt idx="373" formatCode="General">
                  <c:v>6.8554620000000005E-4</c:v>
                </c:pt>
                <c:pt idx="374" formatCode="General">
                  <c:v>6.6647270000000001E-4</c:v>
                </c:pt>
                <c:pt idx="375" formatCode="General">
                  <c:v>6.4844990000000003E-4</c:v>
                </c:pt>
                <c:pt idx="376" formatCode="General">
                  <c:v>6.3099279999999998E-4</c:v>
                </c:pt>
                <c:pt idx="377" formatCode="General">
                  <c:v>6.137782E-4</c:v>
                </c:pt>
                <c:pt idx="378" formatCode="General">
                  <c:v>5.9704850000000004E-4</c:v>
                </c:pt>
                <c:pt idx="379" formatCode="General">
                  <c:v>5.8104619999999995E-4</c:v>
                </c:pt>
                <c:pt idx="380" formatCode="General">
                  <c:v>5.6569040000000001E-4</c:v>
                </c:pt>
                <c:pt idx="381" formatCode="General">
                  <c:v>5.5017300000000005E-4</c:v>
                </c:pt>
                <c:pt idx="382" formatCode="General">
                  <c:v>5.3514049999999998E-4</c:v>
                </c:pt>
                <c:pt idx="383" formatCode="General">
                  <c:v>5.2026959999999995E-4</c:v>
                </c:pt>
                <c:pt idx="384" formatCode="General">
                  <c:v>5.0677269999999997E-4</c:v>
                </c:pt>
                <c:pt idx="385" formatCode="General">
                  <c:v>4.932758E-4</c:v>
                </c:pt>
                <c:pt idx="386" formatCode="General">
                  <c:v>4.7977890000000002E-4</c:v>
                </c:pt>
                <c:pt idx="387" formatCode="General">
                  <c:v>4.6628199999999999E-4</c:v>
                </c:pt>
                <c:pt idx="388" formatCode="General">
                  <c:v>4.5278499999999998E-4</c:v>
                </c:pt>
                <c:pt idx="389" formatCode="General">
                  <c:v>4.3928810000000001E-4</c:v>
                </c:pt>
                <c:pt idx="390" formatCode="General">
                  <c:v>4.2579119999999998E-4</c:v>
                </c:pt>
                <c:pt idx="391" formatCode="General">
                  <c:v>4.122943E-4</c:v>
                </c:pt>
                <c:pt idx="392" formatCode="General">
                  <c:v>3.9879740000000002E-4</c:v>
                </c:pt>
                <c:pt idx="393" formatCode="General">
                  <c:v>3.8530049999999999E-4</c:v>
                </c:pt>
                <c:pt idx="394" formatCode="General">
                  <c:v>3.7180349999999999E-4</c:v>
                </c:pt>
                <c:pt idx="395" formatCode="General">
                  <c:v>3.5830660000000001E-4</c:v>
                </c:pt>
                <c:pt idx="396" formatCode="General">
                  <c:v>3.4480969999999998E-4</c:v>
                </c:pt>
              </c:numCache>
            </c:numRef>
          </c:xVal>
          <c:yVal>
            <c:numRef>
              <c:f>'NP5H20 CRNa'!$L$2:$L$700</c:f>
              <c:numCache>
                <c:formatCode>0.000</c:formatCode>
                <c:ptCount val="699"/>
                <c:pt idx="0">
                  <c:v>0.73626085329499735</c:v>
                </c:pt>
                <c:pt idx="1">
                  <c:v>0.736131199418815</c:v>
                </c:pt>
                <c:pt idx="2">
                  <c:v>0.73600243474533844</c:v>
                </c:pt>
                <c:pt idx="3">
                  <c:v>0.7358749250863228</c:v>
                </c:pt>
                <c:pt idx="4">
                  <c:v>0.73574907639436771</c:v>
                </c:pt>
                <c:pt idx="5">
                  <c:v>0.73562522690992638</c:v>
                </c:pt>
                <c:pt idx="6">
                  <c:v>0.73550368928968979</c:v>
                </c:pt>
                <c:pt idx="7">
                  <c:v>0.73538478922085893</c:v>
                </c:pt>
                <c:pt idx="8">
                  <c:v>0.73526876544926434</c:v>
                </c:pt>
                <c:pt idx="9">
                  <c:v>0.73515587872000243</c:v>
                </c:pt>
                <c:pt idx="10">
                  <c:v>0.73502837644082131</c:v>
                </c:pt>
                <c:pt idx="11">
                  <c:v>0.73492290147597561</c:v>
                </c:pt>
                <c:pt idx="12">
                  <c:v>0.7348210718488345</c:v>
                </c:pt>
                <c:pt idx="13">
                  <c:v>0.73472297403939557</c:v>
                </c:pt>
                <c:pt idx="14">
                  <c:v>0.73462869833664479</c:v>
                </c:pt>
                <c:pt idx="15">
                  <c:v>0.73448248282021444</c:v>
                </c:pt>
                <c:pt idx="16">
                  <c:v>0.73439106432825629</c:v>
                </c:pt>
                <c:pt idx="17">
                  <c:v>0.73430373807411298</c:v>
                </c:pt>
                <c:pt idx="18">
                  <c:v>0.73422053890063554</c:v>
                </c:pt>
                <c:pt idx="19">
                  <c:v>0.73414152522354803</c:v>
                </c:pt>
                <c:pt idx="20">
                  <c:v>0.73406666692280265</c:v>
                </c:pt>
                <c:pt idx="21">
                  <c:v>0.73399586271338557</c:v>
                </c:pt>
                <c:pt idx="22">
                  <c:v>0.73392890268060962</c:v>
                </c:pt>
                <c:pt idx="23">
                  <c:v>0.73386565158603645</c:v>
                </c:pt>
                <c:pt idx="24">
                  <c:v>0.73380601719449068</c:v>
                </c:pt>
                <c:pt idx="25">
                  <c:v>0.73374988658429185</c:v>
                </c:pt>
                <c:pt idx="26">
                  <c:v>0.73369738405824825</c:v>
                </c:pt>
                <c:pt idx="27">
                  <c:v>0.73364810029427086</c:v>
                </c:pt>
                <c:pt idx="28">
                  <c:v>0.7336019067408398</c:v>
                </c:pt>
                <c:pt idx="29">
                  <c:v>0.73355867215562875</c:v>
                </c:pt>
                <c:pt idx="30">
                  <c:v>0.73351825937806936</c:v>
                </c:pt>
                <c:pt idx="31">
                  <c:v>0.73348118090834591</c:v>
                </c:pt>
                <c:pt idx="32">
                  <c:v>0.73344664713225693</c:v>
                </c:pt>
                <c:pt idx="33">
                  <c:v>0.73341451599577201</c:v>
                </c:pt>
                <c:pt idx="34">
                  <c:v>0.73338463961757483</c:v>
                </c:pt>
                <c:pt idx="35">
                  <c:v>0.73335682423807858</c:v>
                </c:pt>
                <c:pt idx="36">
                  <c:v>0.7333309243473245</c:v>
                </c:pt>
                <c:pt idx="37">
                  <c:v>0.73330679980772762</c:v>
                </c:pt>
                <c:pt idx="38">
                  <c:v>0.73328434529730657</c:v>
                </c:pt>
                <c:pt idx="39">
                  <c:v>0.73326344207549321</c:v>
                </c:pt>
                <c:pt idx="40">
                  <c:v>0.73324399267348284</c:v>
                </c:pt>
                <c:pt idx="41">
                  <c:v>0.73322587654241278</c:v>
                </c:pt>
                <c:pt idx="42">
                  <c:v>0.73320900262734801</c:v>
                </c:pt>
                <c:pt idx="43">
                  <c:v>0.73319327092235032</c:v>
                </c:pt>
                <c:pt idx="44">
                  <c:v>0.73317859299835597</c:v>
                </c:pt>
                <c:pt idx="45">
                  <c:v>0.73316488615779718</c:v>
                </c:pt>
                <c:pt idx="46">
                  <c:v>0.73315206420386392</c:v>
                </c:pt>
                <c:pt idx="47">
                  <c:v>0.73314004357242446</c:v>
                </c:pt>
                <c:pt idx="48">
                  <c:v>0.73312876022091722</c:v>
                </c:pt>
                <c:pt idx="49">
                  <c:v>0.73311813289306293</c:v>
                </c:pt>
                <c:pt idx="50">
                  <c:v>0.73310810279058158</c:v>
                </c:pt>
                <c:pt idx="51">
                  <c:v>0.73309863185752655</c:v>
                </c:pt>
                <c:pt idx="52">
                  <c:v>0.73308967980207651</c:v>
                </c:pt>
                <c:pt idx="53">
                  <c:v>0.73308121588209585</c:v>
                </c:pt>
                <c:pt idx="54">
                  <c:v>0.73307319953037842</c:v>
                </c:pt>
                <c:pt idx="55">
                  <c:v>0.73306560167004842</c:v>
                </c:pt>
                <c:pt idx="56">
                  <c:v>0.73305838105122278</c:v>
                </c:pt>
                <c:pt idx="57">
                  <c:v>0.73305151173475547</c:v>
                </c:pt>
                <c:pt idx="58">
                  <c:v>0.73304496113027184</c:v>
                </c:pt>
                <c:pt idx="59">
                  <c:v>0.73303870190061904</c:v>
                </c:pt>
                <c:pt idx="60">
                  <c:v>0.73303270321272462</c:v>
                </c:pt>
                <c:pt idx="61">
                  <c:v>0.73302694516169875</c:v>
                </c:pt>
                <c:pt idx="62">
                  <c:v>0.73302140903138491</c:v>
                </c:pt>
                <c:pt idx="63">
                  <c:v>0.73301607415488601</c:v>
                </c:pt>
                <c:pt idx="64">
                  <c:v>0.73301092549242575</c:v>
                </c:pt>
                <c:pt idx="65">
                  <c:v>0.73300595006349301</c:v>
                </c:pt>
                <c:pt idx="66">
                  <c:v>0.73300113794533506</c:v>
                </c:pt>
                <c:pt idx="67">
                  <c:v>0.7329964706130041</c:v>
                </c:pt>
                <c:pt idx="68">
                  <c:v>0.73299193964865794</c:v>
                </c:pt>
                <c:pt idx="69">
                  <c:v>0.73298751158067577</c:v>
                </c:pt>
                <c:pt idx="70">
                  <c:v>0.73298317814638003</c:v>
                </c:pt>
                <c:pt idx="71">
                  <c:v>0.73297891831780493</c:v>
                </c:pt>
                <c:pt idx="72">
                  <c:v>0.73297472191752133</c:v>
                </c:pt>
                <c:pt idx="73">
                  <c:v>0.73297057358863982</c:v>
                </c:pt>
                <c:pt idx="74">
                  <c:v>0.73296646502300689</c:v>
                </c:pt>
                <c:pt idx="75">
                  <c:v>0.73296238938598046</c:v>
                </c:pt>
                <c:pt idx="76">
                  <c:v>0.73295834434425855</c:v>
                </c:pt>
                <c:pt idx="77">
                  <c:v>0.73295432159912621</c:v>
                </c:pt>
                <c:pt idx="78">
                  <c:v>0.73295031214846162</c:v>
                </c:pt>
                <c:pt idx="79">
                  <c:v>0.73294631086529149</c:v>
                </c:pt>
                <c:pt idx="80">
                  <c:v>0.73294231128041487</c:v>
                </c:pt>
                <c:pt idx="81">
                  <c:v>0.73293830710090924</c:v>
                </c:pt>
                <c:pt idx="82">
                  <c:v>0.73293429063626558</c:v>
                </c:pt>
                <c:pt idx="83">
                  <c:v>0.73293025480967411</c:v>
                </c:pt>
                <c:pt idx="84">
                  <c:v>0.73292619517671342</c:v>
                </c:pt>
                <c:pt idx="85">
                  <c:v>0.73292211353417291</c:v>
                </c:pt>
                <c:pt idx="86">
                  <c:v>0.73291801128502798</c:v>
                </c:pt>
                <c:pt idx="87">
                  <c:v>0.73291388893875142</c:v>
                </c:pt>
                <c:pt idx="88">
                  <c:v>0.73290974872244674</c:v>
                </c:pt>
                <c:pt idx="89">
                  <c:v>0.73290559148882817</c:v>
                </c:pt>
                <c:pt idx="90">
                  <c:v>0.73290141457815083</c:v>
                </c:pt>
                <c:pt idx="91">
                  <c:v>0.73289721383462469</c:v>
                </c:pt>
                <c:pt idx="92">
                  <c:v>0.73289298407420822</c:v>
                </c:pt>
                <c:pt idx="93">
                  <c:v>0.73288872334537569</c:v>
                </c:pt>
                <c:pt idx="94">
                  <c:v>0.73288443140656967</c:v>
                </c:pt>
                <c:pt idx="95">
                  <c:v>0.7328801053977464</c:v>
                </c:pt>
                <c:pt idx="96">
                  <c:v>0.73287574193562233</c:v>
                </c:pt>
                <c:pt idx="97">
                  <c:v>0.73287134155620071</c:v>
                </c:pt>
                <c:pt idx="98">
                  <c:v>0.73286690211328298</c:v>
                </c:pt>
                <c:pt idx="99">
                  <c:v>0.73286242378131861</c:v>
                </c:pt>
                <c:pt idx="100">
                  <c:v>0.73285790570690001</c:v>
                </c:pt>
                <c:pt idx="101">
                  <c:v>0.73285334478049735</c:v>
                </c:pt>
                <c:pt idx="102">
                  <c:v>0.73284873963785369</c:v>
                </c:pt>
                <c:pt idx="103">
                  <c:v>0.73284408597076922</c:v>
                </c:pt>
                <c:pt idx="104">
                  <c:v>0.73283937392172005</c:v>
                </c:pt>
                <c:pt idx="105">
                  <c:v>0.73283460304735781</c:v>
                </c:pt>
                <c:pt idx="106">
                  <c:v>0.73282977235413127</c:v>
                </c:pt>
                <c:pt idx="107">
                  <c:v>0.73282487585956935</c:v>
                </c:pt>
                <c:pt idx="108">
                  <c:v>0.73281991500071986</c:v>
                </c:pt>
                <c:pt idx="109">
                  <c:v>0.73281488557010654</c:v>
                </c:pt>
                <c:pt idx="110">
                  <c:v>0.73280978780251116</c:v>
                </c:pt>
                <c:pt idx="111">
                  <c:v>0.73280461738702918</c:v>
                </c:pt>
                <c:pt idx="112">
                  <c:v>0.73279937457297828</c:v>
                </c:pt>
                <c:pt idx="113">
                  <c:v>0.73279405492897987</c:v>
                </c:pt>
                <c:pt idx="114">
                  <c:v>0.73278865940477489</c:v>
                </c:pt>
                <c:pt idx="115">
                  <c:v>0.73278318064392611</c:v>
                </c:pt>
                <c:pt idx="116">
                  <c:v>0.73277761665498409</c:v>
                </c:pt>
                <c:pt idx="117">
                  <c:v>0.73277196469051209</c:v>
                </c:pt>
                <c:pt idx="118">
                  <c:v>0.73276622561996674</c:v>
                </c:pt>
                <c:pt idx="119">
                  <c:v>0.73276039521497394</c:v>
                </c:pt>
                <c:pt idx="120">
                  <c:v>0.7327544721242113</c:v>
                </c:pt>
                <c:pt idx="121">
                  <c:v>0.73274845501226238</c:v>
                </c:pt>
                <c:pt idx="122">
                  <c:v>0.73274234177279329</c:v>
                </c:pt>
                <c:pt idx="123">
                  <c:v>0.73273613267476845</c:v>
                </c:pt>
                <c:pt idx="124">
                  <c:v>0.73272982321951396</c:v>
                </c:pt>
                <c:pt idx="125">
                  <c:v>0.73272340704459382</c:v>
                </c:pt>
                <c:pt idx="126">
                  <c:v>0.73271688422316839</c:v>
                </c:pt>
                <c:pt idx="127">
                  <c:v>0.73271025410004487</c:v>
                </c:pt>
                <c:pt idx="128">
                  <c:v>0.73270351259311151</c:v>
                </c:pt>
                <c:pt idx="129">
                  <c:v>0.73269665545077556</c:v>
                </c:pt>
                <c:pt idx="130">
                  <c:v>0.73268967733087298</c:v>
                </c:pt>
                <c:pt idx="131">
                  <c:v>0.73268258283653132</c:v>
                </c:pt>
                <c:pt idx="132">
                  <c:v>0.73267537140498906</c:v>
                </c:pt>
                <c:pt idx="133">
                  <c:v>0.73266803390597324</c:v>
                </c:pt>
                <c:pt idx="134">
                  <c:v>0.73266056851091443</c:v>
                </c:pt>
                <c:pt idx="135">
                  <c:v>0.73265296940397506</c:v>
                </c:pt>
                <c:pt idx="136">
                  <c:v>0.73264523865667375</c:v>
                </c:pt>
                <c:pt idx="137">
                  <c:v>0.7326373682578935</c:v>
                </c:pt>
                <c:pt idx="138">
                  <c:v>0.73262935611238555</c:v>
                </c:pt>
                <c:pt idx="139">
                  <c:v>0.73262119406192172</c:v>
                </c:pt>
                <c:pt idx="140">
                  <c:v>0.7326128866744176</c:v>
                </c:pt>
                <c:pt idx="141">
                  <c:v>0.7326044314177621</c:v>
                </c:pt>
                <c:pt idx="142">
                  <c:v>0.7325958230973878</c:v>
                </c:pt>
                <c:pt idx="143">
                  <c:v>0.73258705073597463</c:v>
                </c:pt>
                <c:pt idx="144">
                  <c:v>0.73257811290371833</c:v>
                </c:pt>
                <c:pt idx="145">
                  <c:v>0.73256902077324793</c:v>
                </c:pt>
                <c:pt idx="146">
                  <c:v>0.73255976506092135</c:v>
                </c:pt>
                <c:pt idx="147">
                  <c:v>0.73255033073489428</c:v>
                </c:pt>
                <c:pt idx="148">
                  <c:v>0.73254071671428844</c:v>
                </c:pt>
                <c:pt idx="149">
                  <c:v>0.7325309209015215</c:v>
                </c:pt>
                <c:pt idx="150">
                  <c:v>0.73252094006570756</c:v>
                </c:pt>
                <c:pt idx="151">
                  <c:v>0.73251076787743985</c:v>
                </c:pt>
                <c:pt idx="152">
                  <c:v>0.73250039411886492</c:v>
                </c:pt>
                <c:pt idx="153">
                  <c:v>0.73248981741711761</c:v>
                </c:pt>
                <c:pt idx="154">
                  <c:v>0.73247903784357493</c:v>
                </c:pt>
                <c:pt idx="155">
                  <c:v>0.73246803846135689</c:v>
                </c:pt>
                <c:pt idx="156">
                  <c:v>0.73245680599037821</c:v>
                </c:pt>
                <c:pt idx="157">
                  <c:v>0.73244532756706759</c:v>
                </c:pt>
                <c:pt idx="158">
                  <c:v>0.73243360336077856</c:v>
                </c:pt>
                <c:pt idx="159">
                  <c:v>0.73242163216426059</c:v>
                </c:pt>
                <c:pt idx="160">
                  <c:v>0.73240939086314871</c:v>
                </c:pt>
                <c:pt idx="161">
                  <c:v>0.73239684423378371</c:v>
                </c:pt>
                <c:pt idx="162">
                  <c:v>0.73238398942093508</c:v>
                </c:pt>
                <c:pt idx="163">
                  <c:v>0.73237082299043055</c:v>
                </c:pt>
                <c:pt idx="164">
                  <c:v>0.73235732725192337</c:v>
                </c:pt>
                <c:pt idx="165">
                  <c:v>0.7323434751486908</c:v>
                </c:pt>
                <c:pt idx="166">
                  <c:v>0.73232925140630134</c:v>
                </c:pt>
                <c:pt idx="167">
                  <c:v>0.73231462897853195</c:v>
                </c:pt>
                <c:pt idx="168">
                  <c:v>0.73229958111306259</c:v>
                </c:pt>
                <c:pt idx="169">
                  <c:v>0.7322840872950418</c:v>
                </c:pt>
                <c:pt idx="170">
                  <c:v>0.73226811730546526</c:v>
                </c:pt>
                <c:pt idx="171">
                  <c:v>0.73225166078356996</c:v>
                </c:pt>
                <c:pt idx="172">
                  <c:v>0.73223471428075948</c:v>
                </c:pt>
                <c:pt idx="173">
                  <c:v>0.73221725785039604</c:v>
                </c:pt>
                <c:pt idx="174">
                  <c:v>0.73219925771451677</c:v>
                </c:pt>
                <c:pt idx="175">
                  <c:v>0.73218067379674956</c:v>
                </c:pt>
                <c:pt idx="176">
                  <c:v>0.73216146603496934</c:v>
                </c:pt>
                <c:pt idx="177">
                  <c:v>0.73214163357601036</c:v>
                </c:pt>
                <c:pt idx="178">
                  <c:v>0.73212114784277427</c:v>
                </c:pt>
                <c:pt idx="179">
                  <c:v>0.73209994471279372</c:v>
                </c:pt>
                <c:pt idx="180">
                  <c:v>0.73207801862859379</c:v>
                </c:pt>
                <c:pt idx="181">
                  <c:v>0.73205527824097161</c:v>
                </c:pt>
                <c:pt idx="182">
                  <c:v>0.73203166210539627</c:v>
                </c:pt>
                <c:pt idx="183">
                  <c:v>0.73200713173663856</c:v>
                </c:pt>
                <c:pt idx="184">
                  <c:v>0.73198163656566884</c:v>
                </c:pt>
                <c:pt idx="185">
                  <c:v>0.7319551496748764</c:v>
                </c:pt>
                <c:pt idx="186">
                  <c:v>0.73192761745259027</c:v>
                </c:pt>
                <c:pt idx="187">
                  <c:v>0.73189895369197144</c:v>
                </c:pt>
                <c:pt idx="188">
                  <c:v>0.73186907708578108</c:v>
                </c:pt>
                <c:pt idx="189">
                  <c:v>0.73183782240981554</c:v>
                </c:pt>
                <c:pt idx="190">
                  <c:v>0.73180512756957605</c:v>
                </c:pt>
                <c:pt idx="191">
                  <c:v>0.73177093516518177</c:v>
                </c:pt>
                <c:pt idx="192">
                  <c:v>0.73173528035193502</c:v>
                </c:pt>
                <c:pt idx="193">
                  <c:v>0.73169811564638465</c:v>
                </c:pt>
                <c:pt idx="194">
                  <c:v>0.73165928566797889</c:v>
                </c:pt>
                <c:pt idx="195">
                  <c:v>0.73161874745354816</c:v>
                </c:pt>
                <c:pt idx="196">
                  <c:v>0.73157635300726587</c:v>
                </c:pt>
                <c:pt idx="197">
                  <c:v>0.73153230058713603</c:v>
                </c:pt>
                <c:pt idx="198">
                  <c:v>0.73148658512830944</c:v>
                </c:pt>
                <c:pt idx="199">
                  <c:v>0.73143915031450679</c:v>
                </c:pt>
                <c:pt idx="200">
                  <c:v>0.73138996292884362</c:v>
                </c:pt>
                <c:pt idx="201">
                  <c:v>0.73133894337630745</c:v>
                </c:pt>
                <c:pt idx="202">
                  <c:v>0.73128606542151864</c:v>
                </c:pt>
                <c:pt idx="203">
                  <c:v>0.73123130724823659</c:v>
                </c:pt>
                <c:pt idx="204">
                  <c:v>0.73117471287794877</c:v>
                </c:pt>
                <c:pt idx="205">
                  <c:v>0.73111648922643391</c:v>
                </c:pt>
                <c:pt idx="206">
                  <c:v>0.73105666871548647</c:v>
                </c:pt>
                <c:pt idx="207">
                  <c:v>0.73099517434482864</c:v>
                </c:pt>
                <c:pt idx="208">
                  <c:v>0.73093180064997876</c:v>
                </c:pt>
                <c:pt idx="209">
                  <c:v>0.73086639553687005</c:v>
                </c:pt>
                <c:pt idx="210">
                  <c:v>0.73079912400984837</c:v>
                </c:pt>
                <c:pt idx="211">
                  <c:v>0.73072993353583016</c:v>
                </c:pt>
                <c:pt idx="212">
                  <c:v>0.73065893383602976</c:v>
                </c:pt>
                <c:pt idx="213">
                  <c:v>0.73058586005589443</c:v>
                </c:pt>
                <c:pt idx="214">
                  <c:v>0.73051069760371268</c:v>
                </c:pt>
                <c:pt idx="215">
                  <c:v>0.73043349263601121</c:v>
                </c:pt>
                <c:pt idx="216">
                  <c:v>0.73035426740464116</c:v>
                </c:pt>
                <c:pt idx="217">
                  <c:v>0.73027314028234447</c:v>
                </c:pt>
                <c:pt idx="218">
                  <c:v>0.73019019389293405</c:v>
                </c:pt>
                <c:pt idx="219">
                  <c:v>0.73010556641293112</c:v>
                </c:pt>
                <c:pt idx="220">
                  <c:v>0.7300193660220432</c:v>
                </c:pt>
                <c:pt idx="221">
                  <c:v>0.72993163223136104</c:v>
                </c:pt>
                <c:pt idx="222">
                  <c:v>0.72984251269451239</c:v>
                </c:pt>
                <c:pt idx="223">
                  <c:v>0.72975230926121726</c:v>
                </c:pt>
                <c:pt idx="224">
                  <c:v>0.72966147647044211</c:v>
                </c:pt>
                <c:pt idx="225">
                  <c:v>0.72957046812987403</c:v>
                </c:pt>
                <c:pt idx="226">
                  <c:v>0.72947950594231326</c:v>
                </c:pt>
                <c:pt idx="227">
                  <c:v>0.72938908895688781</c:v>
                </c:pt>
                <c:pt idx="228">
                  <c:v>0.72929964455938501</c:v>
                </c:pt>
                <c:pt idx="229">
                  <c:v>0.72921163678593148</c:v>
                </c:pt>
                <c:pt idx="230">
                  <c:v>0.72912553866560015</c:v>
                </c:pt>
                <c:pt idx="231">
                  <c:v>0.72904181273174073</c:v>
                </c:pt>
                <c:pt idx="232">
                  <c:v>0.72896085172079494</c:v>
                </c:pt>
                <c:pt idx="233">
                  <c:v>0.72888302425090534</c:v>
                </c:pt>
                <c:pt idx="234">
                  <c:v>0.7288086641202558</c:v>
                </c:pt>
                <c:pt idx="235">
                  <c:v>0.72873805361442079</c:v>
                </c:pt>
                <c:pt idx="236">
                  <c:v>0.7286714532811378</c:v>
                </c:pt>
                <c:pt idx="237">
                  <c:v>0.72860902849666787</c:v>
                </c:pt>
                <c:pt idx="238">
                  <c:v>0.72855085078204651</c:v>
                </c:pt>
                <c:pt idx="239">
                  <c:v>0.72849695765904854</c:v>
                </c:pt>
                <c:pt idx="240">
                  <c:v>0.72844734470258909</c:v>
                </c:pt>
                <c:pt idx="241">
                  <c:v>0.7284018939004715</c:v>
                </c:pt>
                <c:pt idx="242">
                  <c:v>0.72836046336880766</c:v>
                </c:pt>
                <c:pt idx="243">
                  <c:v>0.72832289691194174</c:v>
                </c:pt>
                <c:pt idx="244">
                  <c:v>0.72828895377552261</c:v>
                </c:pt>
                <c:pt idx="245">
                  <c:v>0.72825838073900961</c:v>
                </c:pt>
                <c:pt idx="246">
                  <c:v>0.7282309173591005</c:v>
                </c:pt>
                <c:pt idx="247">
                  <c:v>0.72820629985880592</c:v>
                </c:pt>
                <c:pt idx="248">
                  <c:v>0.72818431448443632</c:v>
                </c:pt>
                <c:pt idx="249">
                  <c:v>0.72816470014369561</c:v>
                </c:pt>
                <c:pt idx="250">
                  <c:v>0.72814724222108429</c:v>
                </c:pt>
                <c:pt idx="251">
                  <c:v>0.72813171931168119</c:v>
                </c:pt>
                <c:pt idx="252">
                  <c:v>0.72811791434789674</c:v>
                </c:pt>
                <c:pt idx="253">
                  <c:v>0.7281056489020884</c:v>
                </c:pt>
                <c:pt idx="254">
                  <c:v>0.72809476256299166</c:v>
                </c:pt>
                <c:pt idx="255">
                  <c:v>0.7280851012280638</c:v>
                </c:pt>
                <c:pt idx="256">
                  <c:v>0.72807652487429508</c:v>
                </c:pt>
                <c:pt idx="257">
                  <c:v>0.728068908063499</c:v>
                </c:pt>
                <c:pt idx="258">
                  <c:v>0.72806213689611721</c:v>
                </c:pt>
                <c:pt idx="259">
                  <c:v>0.72805610390760667</c:v>
                </c:pt>
                <c:pt idx="260">
                  <c:v>0.72805073207348503</c:v>
                </c:pt>
                <c:pt idx="261">
                  <c:v>0.72804594336423101</c:v>
                </c:pt>
                <c:pt idx="262">
                  <c:v>0.72804166958147531</c:v>
                </c:pt>
                <c:pt idx="263">
                  <c:v>0.72803785108534924</c:v>
                </c:pt>
                <c:pt idx="264">
                  <c:v>0.72803444052854271</c:v>
                </c:pt>
                <c:pt idx="265">
                  <c:v>0.72803138658658428</c:v>
                </c:pt>
                <c:pt idx="266">
                  <c:v>0.72802864845694482</c:v>
                </c:pt>
                <c:pt idx="267">
                  <c:v>0.72802619022163595</c:v>
                </c:pt>
                <c:pt idx="268">
                  <c:v>0.72802398348287056</c:v>
                </c:pt>
                <c:pt idx="269">
                  <c:v>0.72802199812927948</c:v>
                </c:pt>
                <c:pt idx="270">
                  <c:v>0.72802020903679565</c:v>
                </c:pt>
                <c:pt idx="271">
                  <c:v>0.72801859598168506</c:v>
                </c:pt>
                <c:pt idx="272">
                  <c:v>0.72801713701760518</c:v>
                </c:pt>
                <c:pt idx="273">
                  <c:v>0.72801581581521879</c:v>
                </c:pt>
                <c:pt idx="274">
                  <c:v>0.72801462009544837</c:v>
                </c:pt>
                <c:pt idx="275">
                  <c:v>0.7280135367941527</c:v>
                </c:pt>
                <c:pt idx="276">
                  <c:v>0.72801255249230701</c:v>
                </c:pt>
                <c:pt idx="277">
                  <c:v>0.72801165726351036</c:v>
                </c:pt>
                <c:pt idx="278">
                  <c:v>0.72801084407836525</c:v>
                </c:pt>
                <c:pt idx="279">
                  <c:v>0.72801010268582766</c:v>
                </c:pt>
                <c:pt idx="280">
                  <c:v>0.72800942472760655</c:v>
                </c:pt>
                <c:pt idx="281">
                  <c:v>0.72800880603775586</c:v>
                </c:pt>
                <c:pt idx="282">
                  <c:v>0.72800823966312378</c:v>
                </c:pt>
                <c:pt idx="283">
                  <c:v>0.72800772050574158</c:v>
                </c:pt>
                <c:pt idx="284">
                  <c:v>0.72800724405103778</c:v>
                </c:pt>
                <c:pt idx="285">
                  <c:v>0.72800680592775335</c:v>
                </c:pt>
                <c:pt idx="286">
                  <c:v>0.72800640230540559</c:v>
                </c:pt>
                <c:pt idx="287">
                  <c:v>0.72800603026611044</c:v>
                </c:pt>
                <c:pt idx="288">
                  <c:v>0.728005687160035</c:v>
                </c:pt>
                <c:pt idx="289">
                  <c:v>0.72800537104131258</c:v>
                </c:pt>
                <c:pt idx="290">
                  <c:v>0.72800507662976033</c:v>
                </c:pt>
                <c:pt idx="291">
                  <c:v>0.72800480408365664</c:v>
                </c:pt>
                <c:pt idx="292">
                  <c:v>0.72800455157607469</c:v>
                </c:pt>
                <c:pt idx="293">
                  <c:v>0.72800431571323454</c:v>
                </c:pt>
                <c:pt idx="294">
                  <c:v>0.72800409533936095</c:v>
                </c:pt>
                <c:pt idx="295">
                  <c:v>0.72800389029246759</c:v>
                </c:pt>
                <c:pt idx="296">
                  <c:v>0.72800369889613725</c:v>
                </c:pt>
                <c:pt idx="297">
                  <c:v>0.72800351884533399</c:v>
                </c:pt>
                <c:pt idx="298">
                  <c:v>0.72800335030310559</c:v>
                </c:pt>
                <c:pt idx="299">
                  <c:v>0.72800319263517499</c:v>
                </c:pt>
                <c:pt idx="300">
                  <c:v>0.72800304393712922</c:v>
                </c:pt>
                <c:pt idx="301">
                  <c:v>0.72800290405739876</c:v>
                </c:pt>
                <c:pt idx="302">
                  <c:v>0.7280027719799963</c:v>
                </c:pt>
                <c:pt idx="303">
                  <c:v>0.72800264777356327</c:v>
                </c:pt>
                <c:pt idx="304">
                  <c:v>0.72800253040855534</c:v>
                </c:pt>
                <c:pt idx="305">
                  <c:v>0.72800241918455566</c:v>
                </c:pt>
                <c:pt idx="306">
                  <c:v>0.72800231483913147</c:v>
                </c:pt>
                <c:pt idx="307">
                  <c:v>0.72800221597116033</c:v>
                </c:pt>
                <c:pt idx="308">
                  <c:v>0.72800212192124569</c:v>
                </c:pt>
                <c:pt idx="309">
                  <c:v>0.72800203322024848</c:v>
                </c:pt>
                <c:pt idx="310">
                  <c:v>0.72800194939076457</c:v>
                </c:pt>
                <c:pt idx="311">
                  <c:v>0.72800187008464456</c:v>
                </c:pt>
                <c:pt idx="312">
                  <c:v>0.72800179538095289</c:v>
                </c:pt>
                <c:pt idx="313">
                  <c:v>0.72800172513620631</c:v>
                </c:pt>
                <c:pt idx="314">
                  <c:v>0.72800165887330426</c:v>
                </c:pt>
                <c:pt idx="315">
                  <c:v>0.72800159598069669</c:v>
                </c:pt>
                <c:pt idx="316">
                  <c:v>0.72800153668264511</c:v>
                </c:pt>
                <c:pt idx="317">
                  <c:v>0.72800148085946748</c:v>
                </c:pt>
                <c:pt idx="318">
                  <c:v>0.72800142836282133</c:v>
                </c:pt>
                <c:pt idx="319">
                  <c:v>0.7280013788935894</c:v>
                </c:pt>
                <c:pt idx="320">
                  <c:v>0.728001332304412</c:v>
                </c:pt>
                <c:pt idx="321">
                  <c:v>0.72800128845788303</c:v>
                </c:pt>
                <c:pt idx="322">
                  <c:v>0.72800124696041346</c:v>
                </c:pt>
                <c:pt idx="323">
                  <c:v>0.72800120800130796</c:v>
                </c:pt>
                <c:pt idx="324">
                  <c:v>0.72800117166391587</c:v>
                </c:pt>
                <c:pt idx="325">
                  <c:v>0.72800113763889185</c:v>
                </c:pt>
                <c:pt idx="326">
                  <c:v>0.72800110564317289</c:v>
                </c:pt>
                <c:pt idx="327">
                  <c:v>0.72800107520626922</c:v>
                </c:pt>
                <c:pt idx="328">
                  <c:v>0.72800104623099593</c:v>
                </c:pt>
                <c:pt idx="329">
                  <c:v>0.72800101847443155</c:v>
                </c:pt>
                <c:pt idx="330">
                  <c:v>0.72800099195948165</c:v>
                </c:pt>
                <c:pt idx="331">
                  <c:v>0.72800096670642078</c:v>
                </c:pt>
                <c:pt idx="332">
                  <c:v>0.72800094273282379</c:v>
                </c:pt>
                <c:pt idx="333">
                  <c:v>0.72800091979773995</c:v>
                </c:pt>
                <c:pt idx="334">
                  <c:v>0.72800089781374722</c:v>
                </c:pt>
                <c:pt idx="335">
                  <c:v>0.72800087656368695</c:v>
                </c:pt>
                <c:pt idx="336">
                  <c:v>0.72800085635605138</c:v>
                </c:pt>
                <c:pt idx="337">
                  <c:v>0.72800083706304952</c:v>
                </c:pt>
                <c:pt idx="338">
                  <c:v>0.72800081845655207</c:v>
                </c:pt>
                <c:pt idx="339">
                  <c:v>0.72800080038530879</c:v>
                </c:pt>
                <c:pt idx="340">
                  <c:v>0.72800078300116844</c:v>
                </c:pt>
                <c:pt idx="341">
                  <c:v>0.72800076611546072</c:v>
                </c:pt>
                <c:pt idx="342">
                  <c:v>0.72800074977460005</c:v>
                </c:pt>
                <c:pt idx="343">
                  <c:v>0.72800073402177312</c:v>
                </c:pt>
                <c:pt idx="344">
                  <c:v>0.72800071899758867</c:v>
                </c:pt>
                <c:pt idx="345">
                  <c:v>0.72800070465898481</c:v>
                </c:pt>
                <c:pt idx="346">
                  <c:v>0.72800069102304632</c:v>
                </c:pt>
                <c:pt idx="347">
                  <c:v>0.7280006779339202</c:v>
                </c:pt>
                <c:pt idx="348">
                  <c:v>0.72800066535703301</c:v>
                </c:pt>
                <c:pt idx="349">
                  <c:v>0.72800065333411323</c:v>
                </c:pt>
                <c:pt idx="350">
                  <c:v>0.72800064190525615</c:v>
                </c:pt>
                <c:pt idx="351">
                  <c:v>0.7280006308340814</c:v>
                </c:pt>
                <c:pt idx="352">
                  <c:v>0.72800062016616973</c:v>
                </c:pt>
                <c:pt idx="353">
                  <c:v>0.72800061008973005</c:v>
                </c:pt>
                <c:pt idx="354">
                  <c:v>0.72800060051800441</c:v>
                </c:pt>
                <c:pt idx="355">
                  <c:v>0.7280005913860722</c:v>
                </c:pt>
                <c:pt idx="356">
                  <c:v>0.72800058256073175</c:v>
                </c:pt>
                <c:pt idx="357">
                  <c:v>0.72800057424443398</c:v>
                </c:pt>
                <c:pt idx="358">
                  <c:v>0.72800056632216714</c:v>
                </c:pt>
                <c:pt idx="359">
                  <c:v>0.72800055880316239</c:v>
                </c:pt>
                <c:pt idx="360">
                  <c:v>0.72800055154286503</c:v>
                </c:pt>
                <c:pt idx="361">
                  <c:v>0.72800054472275777</c:v>
                </c:pt>
                <c:pt idx="362">
                  <c:v>0.72800053823359245</c:v>
                </c:pt>
                <c:pt idx="363">
                  <c:v>0.72800053203620052</c:v>
                </c:pt>
                <c:pt idx="364">
                  <c:v>0.72800052609242016</c:v>
                </c:pt>
                <c:pt idx="365">
                  <c:v>0.72800052056324105</c:v>
                </c:pt>
                <c:pt idx="366">
                  <c:v>0.72800051521220077</c:v>
                </c:pt>
                <c:pt idx="367">
                  <c:v>0.72800051028181967</c:v>
                </c:pt>
                <c:pt idx="368">
                  <c:v>0.72800050548957007</c:v>
                </c:pt>
                <c:pt idx="369">
                  <c:v>0.72800050078513112</c:v>
                </c:pt>
                <c:pt idx="370">
                  <c:v>0.72800049629633645</c:v>
                </c:pt>
                <c:pt idx="371">
                  <c:v>0.72800049205242856</c:v>
                </c:pt>
                <c:pt idx="372">
                  <c:v>0.7280004880184846</c:v>
                </c:pt>
                <c:pt idx="373">
                  <c:v>0.72800048411246299</c:v>
                </c:pt>
                <c:pt idx="374">
                  <c:v>0.72800048036465415</c:v>
                </c:pt>
                <c:pt idx="375">
                  <c:v>0.72800047683650793</c:v>
                </c:pt>
                <c:pt idx="376">
                  <c:v>0.72800047343127949</c:v>
                </c:pt>
                <c:pt idx="377">
                  <c:v>0.72800047008503233</c:v>
                </c:pt>
                <c:pt idx="378">
                  <c:v>0.72800046684410247</c:v>
                </c:pt>
                <c:pt idx="379">
                  <c:v>0.72800046375424321</c:v>
                </c:pt>
                <c:pt idx="380">
                  <c:v>0.72800046079851266</c:v>
                </c:pt>
                <c:pt idx="381">
                  <c:v>0.72800045782088774</c:v>
                </c:pt>
                <c:pt idx="382">
                  <c:v>0.72800045494510346</c:v>
                </c:pt>
                <c:pt idx="383">
                  <c:v>0.72800045210871456</c:v>
                </c:pt>
                <c:pt idx="384">
                  <c:v>0.72800044954166776</c:v>
                </c:pt>
                <c:pt idx="385">
                  <c:v>0.72800044698151622</c:v>
                </c:pt>
                <c:pt idx="386">
                  <c:v>0.72800044442823542</c:v>
                </c:pt>
                <c:pt idx="387">
                  <c:v>0.72800044188180013</c:v>
                </c:pt>
                <c:pt idx="388">
                  <c:v>0.72800043934216718</c:v>
                </c:pt>
                <c:pt idx="389">
                  <c:v>0.72800043680934945</c:v>
                </c:pt>
                <c:pt idx="390">
                  <c:v>0.72800043428330374</c:v>
                </c:pt>
                <c:pt idx="391">
                  <c:v>0.72800043176400553</c:v>
                </c:pt>
                <c:pt idx="392">
                  <c:v>0.7280004292514306</c:v>
                </c:pt>
                <c:pt idx="393">
                  <c:v>0.72800042674555487</c:v>
                </c:pt>
                <c:pt idx="394">
                  <c:v>0.72800042424633526</c:v>
                </c:pt>
                <c:pt idx="395">
                  <c:v>0.72800042175378532</c:v>
                </c:pt>
                <c:pt idx="396">
                  <c:v>0.72800041926786219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'NP5H20 CRNa'!$AA$1</c:f>
              <c:strCache>
                <c:ptCount val="1"/>
                <c:pt idx="0">
                  <c:v>Drte sat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'NP5H20 CRNa'!$Y$2:$Y$21</c:f>
              <c:numCache>
                <c:formatCode>General</c:formatCode>
                <c:ptCount val="20"/>
                <c:pt idx="0">
                  <c:v>0.23387955999999999</c:v>
                </c:pt>
                <c:pt idx="1">
                  <c:v>0.22887955999999998</c:v>
                </c:pt>
                <c:pt idx="2">
                  <c:v>0.22387955999999998</c:v>
                </c:pt>
                <c:pt idx="3">
                  <c:v>0.21887955999999997</c:v>
                </c:pt>
                <c:pt idx="4">
                  <c:v>0.21387955999999997</c:v>
                </c:pt>
                <c:pt idx="5">
                  <c:v>0.20887955999999996</c:v>
                </c:pt>
                <c:pt idx="6">
                  <c:v>0.20387955999999996</c:v>
                </c:pt>
                <c:pt idx="7">
                  <c:v>0.19887955999999996</c:v>
                </c:pt>
                <c:pt idx="8">
                  <c:v>0.19387955999999995</c:v>
                </c:pt>
                <c:pt idx="9">
                  <c:v>0.18887955999999995</c:v>
                </c:pt>
                <c:pt idx="10">
                  <c:v>0.18387955999999994</c:v>
                </c:pt>
                <c:pt idx="11">
                  <c:v>0.17887955999999994</c:v>
                </c:pt>
                <c:pt idx="12">
                  <c:v>0.17387956000000004</c:v>
                </c:pt>
                <c:pt idx="13">
                  <c:v>0.16887955999999993</c:v>
                </c:pt>
                <c:pt idx="14">
                  <c:v>0.16387956000000004</c:v>
                </c:pt>
                <c:pt idx="15">
                  <c:v>0.15887956000000003</c:v>
                </c:pt>
                <c:pt idx="16">
                  <c:v>0.15387956000000003</c:v>
                </c:pt>
                <c:pt idx="17">
                  <c:v>0.14887956000000002</c:v>
                </c:pt>
                <c:pt idx="18">
                  <c:v>0.14387956000000002</c:v>
                </c:pt>
                <c:pt idx="19">
                  <c:v>0.13887956000000001</c:v>
                </c:pt>
              </c:numCache>
            </c:numRef>
          </c:xVal>
          <c:yVal>
            <c:numRef>
              <c:f>'NP5H20 CRNa'!$AA$2:$AA$21</c:f>
              <c:numCache>
                <c:formatCode>General</c:formatCode>
                <c:ptCount val="20"/>
                <c:pt idx="0">
                  <c:v>0.73387955999999999</c:v>
                </c:pt>
                <c:pt idx="1">
                  <c:v>0.72887955999999998</c:v>
                </c:pt>
                <c:pt idx="2">
                  <c:v>0.72387955999999998</c:v>
                </c:pt>
                <c:pt idx="3">
                  <c:v>0.71887955999999997</c:v>
                </c:pt>
                <c:pt idx="4">
                  <c:v>0.71387955999999997</c:v>
                </c:pt>
                <c:pt idx="5">
                  <c:v>0.70887955999999996</c:v>
                </c:pt>
                <c:pt idx="6">
                  <c:v>0.70387955999999996</c:v>
                </c:pt>
                <c:pt idx="7">
                  <c:v>0.69887955999999996</c:v>
                </c:pt>
                <c:pt idx="8">
                  <c:v>0.69387955999999995</c:v>
                </c:pt>
                <c:pt idx="9">
                  <c:v>0.68887955999999995</c:v>
                </c:pt>
                <c:pt idx="10">
                  <c:v>0.68387955999999994</c:v>
                </c:pt>
                <c:pt idx="11">
                  <c:v>0.67887955999999994</c:v>
                </c:pt>
                <c:pt idx="12">
                  <c:v>0.67387956000000004</c:v>
                </c:pt>
                <c:pt idx="13">
                  <c:v>0.66887955999999993</c:v>
                </c:pt>
                <c:pt idx="14">
                  <c:v>0.66387956000000004</c:v>
                </c:pt>
                <c:pt idx="15">
                  <c:v>0.65887956000000003</c:v>
                </c:pt>
                <c:pt idx="16">
                  <c:v>0.65387956000000003</c:v>
                </c:pt>
                <c:pt idx="17">
                  <c:v>0.64887956000000002</c:v>
                </c:pt>
                <c:pt idx="18">
                  <c:v>0.64387956000000002</c:v>
                </c:pt>
                <c:pt idx="19">
                  <c:v>0.63887956000000001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'NP5H20 CRNa'!$Q$1</c:f>
              <c:strCache>
                <c:ptCount val="1"/>
                <c:pt idx="0">
                  <c:v>Crmi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'NP5H20 CRNa'!$B$2:$B$700</c:f>
              <c:numCache>
                <c:formatCode>0.000</c:formatCode>
                <c:ptCount val="699"/>
                <c:pt idx="0">
                  <c:v>0.21769069999999999</c:v>
                </c:pt>
                <c:pt idx="1">
                  <c:v>0.2168291</c:v>
                </c:pt>
                <c:pt idx="2">
                  <c:v>0.21596760000000001</c:v>
                </c:pt>
                <c:pt idx="3">
                  <c:v>0.21510599999999999</c:v>
                </c:pt>
                <c:pt idx="4">
                  <c:v>0.2142445</c:v>
                </c:pt>
                <c:pt idx="5">
                  <c:v>0.21338299999999999</c:v>
                </c:pt>
                <c:pt idx="6">
                  <c:v>0.2125214</c:v>
                </c:pt>
                <c:pt idx="7">
                  <c:v>0.21165990000000001</c:v>
                </c:pt>
                <c:pt idx="8">
                  <c:v>0.21079829999999999</c:v>
                </c:pt>
                <c:pt idx="9">
                  <c:v>0.20993680000000001</c:v>
                </c:pt>
                <c:pt idx="10">
                  <c:v>0.2089316</c:v>
                </c:pt>
                <c:pt idx="11">
                  <c:v>0.20807010000000001</c:v>
                </c:pt>
                <c:pt idx="12">
                  <c:v>0.20720859999999999</c:v>
                </c:pt>
                <c:pt idx="13">
                  <c:v>0.206347</c:v>
                </c:pt>
                <c:pt idx="14">
                  <c:v>0.20548549999999999</c:v>
                </c:pt>
                <c:pt idx="15">
                  <c:v>0.20407320000000001</c:v>
                </c:pt>
                <c:pt idx="16">
                  <c:v>0.2031348</c:v>
                </c:pt>
                <c:pt idx="17">
                  <c:v>0.20219139999999999</c:v>
                </c:pt>
                <c:pt idx="18">
                  <c:v>0.20124330000000001</c:v>
                </c:pt>
                <c:pt idx="19">
                  <c:v>0.20029150000000001</c:v>
                </c:pt>
                <c:pt idx="20">
                  <c:v>0.1993364</c:v>
                </c:pt>
                <c:pt idx="21">
                  <c:v>0.19837779999999999</c:v>
                </c:pt>
                <c:pt idx="22">
                  <c:v>0.19741410000000001</c:v>
                </c:pt>
                <c:pt idx="23">
                  <c:v>0.1964447</c:v>
                </c:pt>
                <c:pt idx="24">
                  <c:v>0.1954698</c:v>
                </c:pt>
                <c:pt idx="25">
                  <c:v>0.19448950000000001</c:v>
                </c:pt>
                <c:pt idx="26">
                  <c:v>0.19350870000000001</c:v>
                </c:pt>
                <c:pt idx="27">
                  <c:v>0.19252279999999999</c:v>
                </c:pt>
                <c:pt idx="28">
                  <c:v>0.19153210000000001</c:v>
                </c:pt>
                <c:pt idx="29">
                  <c:v>0.19053700000000001</c:v>
                </c:pt>
                <c:pt idx="30">
                  <c:v>0.18953790000000001</c:v>
                </c:pt>
                <c:pt idx="31">
                  <c:v>0.1885532</c:v>
                </c:pt>
                <c:pt idx="32">
                  <c:v>0.18756819999999999</c:v>
                </c:pt>
                <c:pt idx="33">
                  <c:v>0.18658369999999999</c:v>
                </c:pt>
                <c:pt idx="34">
                  <c:v>0.1856003</c:v>
                </c:pt>
                <c:pt idx="35">
                  <c:v>0.1846168</c:v>
                </c:pt>
                <c:pt idx="36">
                  <c:v>0.1836332</c:v>
                </c:pt>
                <c:pt idx="37">
                  <c:v>0.18264939999999999</c:v>
                </c:pt>
                <c:pt idx="38">
                  <c:v>0.18166650000000001</c:v>
                </c:pt>
                <c:pt idx="39">
                  <c:v>0.18068490000000001</c:v>
                </c:pt>
                <c:pt idx="40">
                  <c:v>0.1797058</c:v>
                </c:pt>
                <c:pt idx="41">
                  <c:v>0.178729</c:v>
                </c:pt>
                <c:pt idx="42">
                  <c:v>0.17775550000000001</c:v>
                </c:pt>
                <c:pt idx="43">
                  <c:v>0.17678550000000001</c:v>
                </c:pt>
                <c:pt idx="44">
                  <c:v>0.17581949999999999</c:v>
                </c:pt>
                <c:pt idx="45">
                  <c:v>0.17485800000000001</c:v>
                </c:pt>
                <c:pt idx="46">
                  <c:v>0.17390079999999999</c:v>
                </c:pt>
                <c:pt idx="47">
                  <c:v>0.1729473</c:v>
                </c:pt>
                <c:pt idx="48">
                  <c:v>0.17199790000000001</c:v>
                </c:pt>
                <c:pt idx="49">
                  <c:v>0.17105100000000001</c:v>
                </c:pt>
                <c:pt idx="50">
                  <c:v>0.17010629999999999</c:v>
                </c:pt>
                <c:pt idx="51">
                  <c:v>0.16916510000000001</c:v>
                </c:pt>
                <c:pt idx="52">
                  <c:v>0.1682283</c:v>
                </c:pt>
                <c:pt idx="53">
                  <c:v>0.16729759999999999</c:v>
                </c:pt>
                <c:pt idx="54">
                  <c:v>0.1663734</c:v>
                </c:pt>
                <c:pt idx="55">
                  <c:v>0.1654571</c:v>
                </c:pt>
                <c:pt idx="56">
                  <c:v>0.16454830000000001</c:v>
                </c:pt>
                <c:pt idx="57">
                  <c:v>0.16364809999999999</c:v>
                </c:pt>
                <c:pt idx="58">
                  <c:v>0.1627564</c:v>
                </c:pt>
                <c:pt idx="59">
                  <c:v>0.1618734</c:v>
                </c:pt>
                <c:pt idx="60">
                  <c:v>0.16099840000000001</c:v>
                </c:pt>
                <c:pt idx="61">
                  <c:v>0.16013189999999999</c:v>
                </c:pt>
                <c:pt idx="62">
                  <c:v>0.15927430000000001</c:v>
                </c:pt>
                <c:pt idx="63">
                  <c:v>0.15842539999999999</c:v>
                </c:pt>
                <c:pt idx="64">
                  <c:v>0.15758559999999999</c:v>
                </c:pt>
                <c:pt idx="65">
                  <c:v>0.15675539999999999</c:v>
                </c:pt>
                <c:pt idx="66">
                  <c:v>0.15593560000000001</c:v>
                </c:pt>
                <c:pt idx="67">
                  <c:v>0.15512529999999999</c:v>
                </c:pt>
                <c:pt idx="68">
                  <c:v>0.15432509999999999</c:v>
                </c:pt>
                <c:pt idx="69">
                  <c:v>0.1535309</c:v>
                </c:pt>
                <c:pt idx="70">
                  <c:v>0.15274280000000001</c:v>
                </c:pt>
                <c:pt idx="71">
                  <c:v>0.15195839999999999</c:v>
                </c:pt>
                <c:pt idx="72">
                  <c:v>0.15117710000000001</c:v>
                </c:pt>
                <c:pt idx="73">
                  <c:v>0.15039720000000001</c:v>
                </c:pt>
                <c:pt idx="74">
                  <c:v>0.14961820000000001</c:v>
                </c:pt>
                <c:pt idx="75">
                  <c:v>0.14883979999999999</c:v>
                </c:pt>
                <c:pt idx="76">
                  <c:v>0.14806250000000001</c:v>
                </c:pt>
                <c:pt idx="77">
                  <c:v>0.14728559999999999</c:v>
                </c:pt>
                <c:pt idx="78">
                  <c:v>0.14650820000000001</c:v>
                </c:pt>
                <c:pt idx="79">
                  <c:v>0.1457301</c:v>
                </c:pt>
                <c:pt idx="80">
                  <c:v>0.14495079999999999</c:v>
                </c:pt>
                <c:pt idx="81">
                  <c:v>0.14416979999999999</c:v>
                </c:pt>
                <c:pt idx="82">
                  <c:v>0.14338629999999999</c:v>
                </c:pt>
                <c:pt idx="83">
                  <c:v>0.14259959999999999</c:v>
                </c:pt>
                <c:pt idx="84">
                  <c:v>0.1418095</c:v>
                </c:pt>
                <c:pt idx="85">
                  <c:v>0.141017</c:v>
                </c:pt>
                <c:pt idx="86">
                  <c:v>0.14022299999999999</c:v>
                </c:pt>
                <c:pt idx="87">
                  <c:v>0.1394282</c:v>
                </c:pt>
                <c:pt idx="88">
                  <c:v>0.1386336</c:v>
                </c:pt>
                <c:pt idx="89">
                  <c:v>0.13783989999999999</c:v>
                </c:pt>
                <c:pt idx="90">
                  <c:v>0.13704710000000001</c:v>
                </c:pt>
                <c:pt idx="91">
                  <c:v>0.13625490000000001</c:v>
                </c:pt>
                <c:pt idx="92">
                  <c:v>0.13546279999999999</c:v>
                </c:pt>
                <c:pt idx="93">
                  <c:v>0.13467090000000001</c:v>
                </c:pt>
                <c:pt idx="94">
                  <c:v>0.13387959999999999</c:v>
                </c:pt>
                <c:pt idx="95">
                  <c:v>0.13308880000000001</c:v>
                </c:pt>
                <c:pt idx="96">
                  <c:v>0.13229830000000001</c:v>
                </c:pt>
                <c:pt idx="97">
                  <c:v>0.1315086</c:v>
                </c:pt>
                <c:pt idx="98">
                  <c:v>0.13071969999999999</c:v>
                </c:pt>
                <c:pt idx="99">
                  <c:v>0.12993199999999999</c:v>
                </c:pt>
                <c:pt idx="100">
                  <c:v>0.1291457</c:v>
                </c:pt>
                <c:pt idx="101">
                  <c:v>0.12836059999999999</c:v>
                </c:pt>
                <c:pt idx="102">
                  <c:v>0.12757679999999999</c:v>
                </c:pt>
                <c:pt idx="103">
                  <c:v>0.12679389999999999</c:v>
                </c:pt>
                <c:pt idx="104">
                  <c:v>0.1260106</c:v>
                </c:pt>
                <c:pt idx="105">
                  <c:v>0.12522720000000001</c:v>
                </c:pt>
                <c:pt idx="106">
                  <c:v>0.1244439</c:v>
                </c:pt>
                <c:pt idx="107">
                  <c:v>0.1236601</c:v>
                </c:pt>
                <c:pt idx="108">
                  <c:v>0.1228764</c:v>
                </c:pt>
                <c:pt idx="109">
                  <c:v>0.12209250000000001</c:v>
                </c:pt>
                <c:pt idx="110">
                  <c:v>0.12130879999999999</c:v>
                </c:pt>
                <c:pt idx="111">
                  <c:v>0.12052499999999999</c:v>
                </c:pt>
                <c:pt idx="112">
                  <c:v>0.1197415</c:v>
                </c:pt>
                <c:pt idx="113">
                  <c:v>0.11895799999999999</c:v>
                </c:pt>
                <c:pt idx="114">
                  <c:v>0.118175</c:v>
                </c:pt>
                <c:pt idx="115">
                  <c:v>0.1173918</c:v>
                </c:pt>
                <c:pt idx="116">
                  <c:v>0.1166085</c:v>
                </c:pt>
                <c:pt idx="117">
                  <c:v>0.1158251</c:v>
                </c:pt>
                <c:pt idx="118">
                  <c:v>0.11504209999999999</c:v>
                </c:pt>
                <c:pt idx="119">
                  <c:v>0.11425929999999999</c:v>
                </c:pt>
                <c:pt idx="120">
                  <c:v>0.11347690000000001</c:v>
                </c:pt>
                <c:pt idx="121">
                  <c:v>0.11269510000000001</c:v>
                </c:pt>
                <c:pt idx="122">
                  <c:v>0.111914</c:v>
                </c:pt>
                <c:pt idx="123">
                  <c:v>0.111134</c:v>
                </c:pt>
                <c:pt idx="124">
                  <c:v>0.11035490000000001</c:v>
                </c:pt>
                <c:pt idx="125">
                  <c:v>0.1095763</c:v>
                </c:pt>
                <c:pt idx="126">
                  <c:v>0.1087986</c:v>
                </c:pt>
                <c:pt idx="127">
                  <c:v>0.1080221</c:v>
                </c:pt>
                <c:pt idx="128">
                  <c:v>0.1072467</c:v>
                </c:pt>
                <c:pt idx="129">
                  <c:v>0.10647230000000001</c:v>
                </c:pt>
                <c:pt idx="130">
                  <c:v>0.10569870000000001</c:v>
                </c:pt>
                <c:pt idx="131">
                  <c:v>0.1049268</c:v>
                </c:pt>
                <c:pt idx="132">
                  <c:v>0.1041569</c:v>
                </c:pt>
                <c:pt idx="133">
                  <c:v>0.10338840000000001</c:v>
                </c:pt>
                <c:pt idx="134">
                  <c:v>0.1026215</c:v>
                </c:pt>
                <c:pt idx="135">
                  <c:v>0.101856</c:v>
                </c:pt>
                <c:pt idx="136">
                  <c:v>0.1010925</c:v>
                </c:pt>
                <c:pt idx="137">
                  <c:v>0.10033060000000001</c:v>
                </c:pt>
                <c:pt idx="138">
                  <c:v>9.9570500000000006E-2</c:v>
                </c:pt>
                <c:pt idx="139">
                  <c:v>9.8811839999999998E-2</c:v>
                </c:pt>
                <c:pt idx="140">
                  <c:v>9.8055450000000002E-2</c:v>
                </c:pt>
                <c:pt idx="141">
                  <c:v>9.7301479999999996E-2</c:v>
                </c:pt>
                <c:pt idx="142">
                  <c:v>9.6549850000000007E-2</c:v>
                </c:pt>
                <c:pt idx="143">
                  <c:v>9.5800010000000005E-2</c:v>
                </c:pt>
                <c:pt idx="144">
                  <c:v>9.505226E-2</c:v>
                </c:pt>
                <c:pt idx="145">
                  <c:v>9.4307909999999995E-2</c:v>
                </c:pt>
                <c:pt idx="146">
                  <c:v>9.3566549999999998E-2</c:v>
                </c:pt>
                <c:pt idx="147">
                  <c:v>9.2827370000000006E-2</c:v>
                </c:pt>
                <c:pt idx="148">
                  <c:v>9.2090699999999998E-2</c:v>
                </c:pt>
                <c:pt idx="149">
                  <c:v>9.1356779999999999E-2</c:v>
                </c:pt>
                <c:pt idx="150">
                  <c:v>9.062576E-2</c:v>
                </c:pt>
                <c:pt idx="151">
                  <c:v>8.9897569999999996E-2</c:v>
                </c:pt>
                <c:pt idx="152">
                  <c:v>8.9171890000000004E-2</c:v>
                </c:pt>
                <c:pt idx="153">
                  <c:v>8.8449040000000007E-2</c:v>
                </c:pt>
                <c:pt idx="154">
                  <c:v>8.7729420000000002E-2</c:v>
                </c:pt>
                <c:pt idx="155">
                  <c:v>8.7012309999999995E-2</c:v>
                </c:pt>
                <c:pt idx="156">
                  <c:v>8.6297299999999993E-2</c:v>
                </c:pt>
                <c:pt idx="157">
                  <c:v>8.5584060000000003E-2</c:v>
                </c:pt>
                <c:pt idx="158">
                  <c:v>8.4873089999999998E-2</c:v>
                </c:pt>
                <c:pt idx="159">
                  <c:v>8.4164779999999995E-2</c:v>
                </c:pt>
                <c:pt idx="160">
                  <c:v>8.3458249999999998E-2</c:v>
                </c:pt>
                <c:pt idx="161">
                  <c:v>8.2752049999999994E-2</c:v>
                </c:pt>
                <c:pt idx="162">
                  <c:v>8.2046649999999999E-2</c:v>
                </c:pt>
                <c:pt idx="163">
                  <c:v>8.134247E-2</c:v>
                </c:pt>
                <c:pt idx="164">
                  <c:v>8.0639180000000005E-2</c:v>
                </c:pt>
                <c:pt idx="165">
                  <c:v>7.993604E-2</c:v>
                </c:pt>
                <c:pt idx="166">
                  <c:v>7.9232990000000003E-2</c:v>
                </c:pt>
                <c:pt idx="167">
                  <c:v>7.8529450000000001E-2</c:v>
                </c:pt>
                <c:pt idx="168">
                  <c:v>7.7824950000000004E-2</c:v>
                </c:pt>
                <c:pt idx="169">
                  <c:v>7.7119389999999996E-2</c:v>
                </c:pt>
                <c:pt idx="170">
                  <c:v>7.6412300000000002E-2</c:v>
                </c:pt>
                <c:pt idx="171">
                  <c:v>7.5704149999999998E-2</c:v>
                </c:pt>
                <c:pt idx="172">
                  <c:v>7.4995690000000004E-2</c:v>
                </c:pt>
                <c:pt idx="173">
                  <c:v>7.4286969999999994E-2</c:v>
                </c:pt>
                <c:pt idx="174">
                  <c:v>7.3577539999999997E-2</c:v>
                </c:pt>
                <c:pt idx="175">
                  <c:v>7.2866810000000004E-2</c:v>
                </c:pt>
                <c:pt idx="176">
                  <c:v>7.2154309999999999E-2</c:v>
                </c:pt>
                <c:pt idx="177">
                  <c:v>7.1441069999999995E-2</c:v>
                </c:pt>
                <c:pt idx="178">
                  <c:v>7.0727100000000001E-2</c:v>
                </c:pt>
                <c:pt idx="179">
                  <c:v>7.0011279999999995E-2</c:v>
                </c:pt>
                <c:pt idx="180">
                  <c:v>6.929457E-2</c:v>
                </c:pt>
                <c:pt idx="181">
                  <c:v>6.8575200000000003E-2</c:v>
                </c:pt>
                <c:pt idx="182">
                  <c:v>6.7852590000000004E-2</c:v>
                </c:pt>
                <c:pt idx="183">
                  <c:v>6.7126980000000003E-2</c:v>
                </c:pt>
                <c:pt idx="184">
                  <c:v>6.6398319999999997E-2</c:v>
                </c:pt>
                <c:pt idx="185">
                  <c:v>6.5667290000000003E-2</c:v>
                </c:pt>
                <c:pt idx="186">
                  <c:v>6.4933859999999996E-2</c:v>
                </c:pt>
                <c:pt idx="187">
                  <c:v>6.4197260000000006E-2</c:v>
                </c:pt>
                <c:pt idx="188">
                  <c:v>6.3457029999999998E-2</c:v>
                </c:pt>
                <c:pt idx="189">
                  <c:v>6.27109E-2</c:v>
                </c:pt>
                <c:pt idx="190">
                  <c:v>6.1959359999999998E-2</c:v>
                </c:pt>
                <c:pt idx="191">
                  <c:v>6.1203050000000002E-2</c:v>
                </c:pt>
                <c:pt idx="192">
                  <c:v>6.0444560000000001E-2</c:v>
                </c:pt>
                <c:pt idx="193">
                  <c:v>5.968453E-2</c:v>
                </c:pt>
                <c:pt idx="194">
                  <c:v>5.8921500000000002E-2</c:v>
                </c:pt>
                <c:pt idx="195">
                  <c:v>5.8156390000000002E-2</c:v>
                </c:pt>
                <c:pt idx="196">
                  <c:v>5.7388189999999999E-2</c:v>
                </c:pt>
                <c:pt idx="197">
                  <c:v>5.6622020000000002E-2</c:v>
                </c:pt>
                <c:pt idx="198">
                  <c:v>5.5858919999999999E-2</c:v>
                </c:pt>
                <c:pt idx="199">
                  <c:v>5.5098969999999997E-2</c:v>
                </c:pt>
                <c:pt idx="200">
                  <c:v>5.4342580000000001E-2</c:v>
                </c:pt>
                <c:pt idx="201">
                  <c:v>5.3589409999999997E-2</c:v>
                </c:pt>
                <c:pt idx="202">
                  <c:v>5.283989E-2</c:v>
                </c:pt>
                <c:pt idx="203">
                  <c:v>5.2094410000000001E-2</c:v>
                </c:pt>
                <c:pt idx="204">
                  <c:v>5.13541E-2</c:v>
                </c:pt>
                <c:pt idx="205">
                  <c:v>5.0621869999999999E-2</c:v>
                </c:pt>
                <c:pt idx="206">
                  <c:v>4.9898049999999999E-2</c:v>
                </c:pt>
                <c:pt idx="207">
                  <c:v>4.9181580000000003E-2</c:v>
                </c:pt>
                <c:pt idx="208">
                  <c:v>4.8470039999999999E-2</c:v>
                </c:pt>
                <c:pt idx="209">
                  <c:v>4.7761820000000003E-2</c:v>
                </c:pt>
                <c:pt idx="210">
                  <c:v>4.705869E-2</c:v>
                </c:pt>
                <c:pt idx="211">
                  <c:v>4.6359919999999999E-2</c:v>
                </c:pt>
                <c:pt idx="212">
                  <c:v>4.5666320000000003E-2</c:v>
                </c:pt>
                <c:pt idx="213">
                  <c:v>4.4974989999999999E-2</c:v>
                </c:pt>
                <c:pt idx="214">
                  <c:v>4.428551E-2</c:v>
                </c:pt>
                <c:pt idx="215">
                  <c:v>4.3597900000000002E-2</c:v>
                </c:pt>
                <c:pt idx="216">
                  <c:v>4.2911820000000003E-2</c:v>
                </c:pt>
                <c:pt idx="217">
                  <c:v>4.2227599999999997E-2</c:v>
                </c:pt>
                <c:pt idx="218">
                  <c:v>4.1545070000000003E-2</c:v>
                </c:pt>
                <c:pt idx="219">
                  <c:v>4.0864329999999997E-2</c:v>
                </c:pt>
                <c:pt idx="220">
                  <c:v>4.0185039999999998E-2</c:v>
                </c:pt>
                <c:pt idx="221">
                  <c:v>3.9506149999999997E-2</c:v>
                </c:pt>
                <c:pt idx="222">
                  <c:v>3.8827269999999997E-2</c:v>
                </c:pt>
                <c:pt idx="223">
                  <c:v>3.8148939999999999E-2</c:v>
                </c:pt>
                <c:pt idx="224">
                  <c:v>3.7472560000000002E-2</c:v>
                </c:pt>
                <c:pt idx="225">
                  <c:v>3.6799249999999999E-2</c:v>
                </c:pt>
                <c:pt idx="226">
                  <c:v>3.6128199999999999E-2</c:v>
                </c:pt>
                <c:pt idx="227">
                  <c:v>3.5460470000000001E-2</c:v>
                </c:pt>
                <c:pt idx="228">
                  <c:v>3.479645E-2</c:v>
                </c:pt>
                <c:pt idx="229">
                  <c:v>3.4136720000000002E-2</c:v>
                </c:pt>
                <c:pt idx="230">
                  <c:v>3.3481919999999998E-2</c:v>
                </c:pt>
                <c:pt idx="231">
                  <c:v>3.2832689999999998E-2</c:v>
                </c:pt>
                <c:pt idx="232">
                  <c:v>3.2189290000000002E-2</c:v>
                </c:pt>
                <c:pt idx="233">
                  <c:v>3.155202E-2</c:v>
                </c:pt>
                <c:pt idx="234">
                  <c:v>3.0921219999999999E-2</c:v>
                </c:pt>
                <c:pt idx="235">
                  <c:v>3.0297210000000002E-2</c:v>
                </c:pt>
                <c:pt idx="236">
                  <c:v>2.9680640000000001E-2</c:v>
                </c:pt>
                <c:pt idx="237">
                  <c:v>2.9071900000000001E-2</c:v>
                </c:pt>
                <c:pt idx="238">
                  <c:v>2.8471090000000001E-2</c:v>
                </c:pt>
                <c:pt idx="239">
                  <c:v>2.78786E-2</c:v>
                </c:pt>
                <c:pt idx="240">
                  <c:v>2.7295079999999999E-2</c:v>
                </c:pt>
                <c:pt idx="241">
                  <c:v>2.6720529999999999E-2</c:v>
                </c:pt>
                <c:pt idx="242">
                  <c:v>2.61552E-2</c:v>
                </c:pt>
                <c:pt idx="243">
                  <c:v>2.5599719999999999E-2</c:v>
                </c:pt>
                <c:pt idx="244">
                  <c:v>2.505394E-2</c:v>
                </c:pt>
                <c:pt idx="245">
                  <c:v>2.4517710000000002E-2</c:v>
                </c:pt>
                <c:pt idx="246">
                  <c:v>2.3990839999999999E-2</c:v>
                </c:pt>
                <c:pt idx="247">
                  <c:v>2.3473029999999999E-2</c:v>
                </c:pt>
                <c:pt idx="248">
                  <c:v>2.2964990000000001E-2</c:v>
                </c:pt>
                <c:pt idx="249">
                  <c:v>2.2466259999999998E-2</c:v>
                </c:pt>
                <c:pt idx="250">
                  <c:v>2.197721E-2</c:v>
                </c:pt>
                <c:pt idx="251">
                  <c:v>2.149771E-2</c:v>
                </c:pt>
                <c:pt idx="252">
                  <c:v>2.1027179999999999E-2</c:v>
                </c:pt>
                <c:pt idx="253">
                  <c:v>2.0565699999999999E-2</c:v>
                </c:pt>
                <c:pt idx="254">
                  <c:v>2.0113510000000001E-2</c:v>
                </c:pt>
                <c:pt idx="255">
                  <c:v>1.9670529999999999E-2</c:v>
                </c:pt>
                <c:pt idx="256">
                  <c:v>1.9236610000000001E-2</c:v>
                </c:pt>
                <c:pt idx="257">
                  <c:v>1.8811580000000001E-2</c:v>
                </c:pt>
                <c:pt idx="258">
                  <c:v>1.8395120000000001E-2</c:v>
                </c:pt>
                <c:pt idx="259">
                  <c:v>1.7986410000000001E-2</c:v>
                </c:pt>
                <c:pt idx="260">
                  <c:v>1.758587E-2</c:v>
                </c:pt>
                <c:pt idx="261">
                  <c:v>1.7193239999999999E-2</c:v>
                </c:pt>
                <c:pt idx="262">
                  <c:v>1.6808300000000002E-2</c:v>
                </c:pt>
                <c:pt idx="263">
                  <c:v>1.643087E-2</c:v>
                </c:pt>
                <c:pt idx="264">
                  <c:v>1.606136E-2</c:v>
                </c:pt>
                <c:pt idx="265">
                  <c:v>1.5699129999999999E-2</c:v>
                </c:pt>
                <c:pt idx="266">
                  <c:v>1.534401E-2</c:v>
                </c:pt>
                <c:pt idx="267">
                  <c:v>1.499583E-2</c:v>
                </c:pt>
                <c:pt idx="268">
                  <c:v>1.465494E-2</c:v>
                </c:pt>
                <c:pt idx="269">
                  <c:v>1.4320909999999999E-2</c:v>
                </c:pt>
                <c:pt idx="270">
                  <c:v>1.3993510000000001E-2</c:v>
                </c:pt>
                <c:pt idx="271">
                  <c:v>1.367289E-2</c:v>
                </c:pt>
                <c:pt idx="272">
                  <c:v>1.335834E-2</c:v>
                </c:pt>
                <c:pt idx="273">
                  <c:v>1.304977E-2</c:v>
                </c:pt>
                <c:pt idx="274">
                  <c:v>1.2747669999999999E-2</c:v>
                </c:pt>
                <c:pt idx="275">
                  <c:v>1.2452029999999999E-2</c:v>
                </c:pt>
                <c:pt idx="276">
                  <c:v>1.2162289999999999E-2</c:v>
                </c:pt>
                <c:pt idx="277" formatCode="General">
                  <c:v>1.187845E-2</c:v>
                </c:pt>
                <c:pt idx="278" formatCode="General">
                  <c:v>1.1601159999999999E-2</c:v>
                </c:pt>
                <c:pt idx="279" formatCode="General">
                  <c:v>1.132968E-2</c:v>
                </c:pt>
                <c:pt idx="280" formatCode="General">
                  <c:v>1.1063460000000001E-2</c:v>
                </c:pt>
                <c:pt idx="281" formatCode="General">
                  <c:v>1.08033E-2</c:v>
                </c:pt>
                <c:pt idx="282" formatCode="General">
                  <c:v>1.054864E-2</c:v>
                </c:pt>
                <c:pt idx="283" formatCode="General">
                  <c:v>1.029939E-2</c:v>
                </c:pt>
                <c:pt idx="284" formatCode="General">
                  <c:v>1.005548E-2</c:v>
                </c:pt>
                <c:pt idx="285" formatCode="General">
                  <c:v>9.8166539999999993E-3</c:v>
                </c:pt>
                <c:pt idx="286" formatCode="General">
                  <c:v>9.5826809999999991E-3</c:v>
                </c:pt>
                <c:pt idx="287" formatCode="General">
                  <c:v>9.3536379999999992E-3</c:v>
                </c:pt>
                <c:pt idx="288" formatCode="General">
                  <c:v>9.1296039999999995E-3</c:v>
                </c:pt>
                <c:pt idx="289" formatCode="General">
                  <c:v>8.9109879999999999E-3</c:v>
                </c:pt>
                <c:pt idx="290" formatCode="General">
                  <c:v>8.6956020000000002E-3</c:v>
                </c:pt>
                <c:pt idx="291" formatCode="General">
                  <c:v>8.4849049999999992E-3</c:v>
                </c:pt>
                <c:pt idx="292" formatCode="General">
                  <c:v>8.2788949999999997E-3</c:v>
                </c:pt>
                <c:pt idx="293" formatCode="General">
                  <c:v>8.0760369999999995E-3</c:v>
                </c:pt>
                <c:pt idx="294" formatCode="General">
                  <c:v>7.8764119999999993E-3</c:v>
                </c:pt>
                <c:pt idx="295" formatCode="General">
                  <c:v>7.6809900000000004E-3</c:v>
                </c:pt>
                <c:pt idx="296" formatCode="General">
                  <c:v>7.489285E-3</c:v>
                </c:pt>
                <c:pt idx="297" formatCode="General">
                  <c:v>7.2999240000000002E-3</c:v>
                </c:pt>
                <c:pt idx="298" formatCode="General">
                  <c:v>7.1139580000000001E-3</c:v>
                </c:pt>
                <c:pt idx="299" formatCode="General">
                  <c:v>6.9316279999999996E-3</c:v>
                </c:pt>
                <c:pt idx="300" formatCode="General">
                  <c:v>6.751562E-3</c:v>
                </c:pt>
                <c:pt idx="301" formatCode="General">
                  <c:v>6.574323E-3</c:v>
                </c:pt>
                <c:pt idx="302" formatCode="General">
                  <c:v>6.399348E-3</c:v>
                </c:pt>
                <c:pt idx="303" formatCode="General">
                  <c:v>6.2274440000000004E-3</c:v>
                </c:pt>
                <c:pt idx="304" formatCode="General">
                  <c:v>6.0578849999999998E-3</c:v>
                </c:pt>
                <c:pt idx="305" formatCode="General">
                  <c:v>5.8902640000000001E-3</c:v>
                </c:pt>
                <c:pt idx="306" formatCode="General">
                  <c:v>5.7263619999999996E-3</c:v>
                </c:pt>
                <c:pt idx="307" formatCode="General">
                  <c:v>5.5646410000000004E-3</c:v>
                </c:pt>
                <c:pt idx="308" formatCode="General">
                  <c:v>5.4045370000000001E-3</c:v>
                </c:pt>
                <c:pt idx="309" formatCode="General">
                  <c:v>5.2475040000000001E-3</c:v>
                </c:pt>
                <c:pt idx="310" formatCode="General">
                  <c:v>5.0932989999999999E-3</c:v>
                </c:pt>
                <c:pt idx="311" formatCode="General">
                  <c:v>4.9418429999999996E-3</c:v>
                </c:pt>
                <c:pt idx="312" formatCode="General">
                  <c:v>4.7938620000000003E-3</c:v>
                </c:pt>
                <c:pt idx="313" formatCode="General">
                  <c:v>4.6496790000000003E-3</c:v>
                </c:pt>
                <c:pt idx="314" formatCode="General">
                  <c:v>4.5088910000000001E-3</c:v>
                </c:pt>
                <c:pt idx="315" formatCode="General">
                  <c:v>4.3706889999999997E-3</c:v>
                </c:pt>
                <c:pt idx="316" formatCode="General">
                  <c:v>4.2360430000000001E-3</c:v>
                </c:pt>
                <c:pt idx="317" formatCode="General">
                  <c:v>4.1051960000000002E-3</c:v>
                </c:pt>
                <c:pt idx="318" formatCode="General">
                  <c:v>3.9783090000000002E-3</c:v>
                </c:pt>
                <c:pt idx="319" formatCode="General">
                  <c:v>3.855139E-3</c:v>
                </c:pt>
                <c:pt idx="320" formatCode="General">
                  <c:v>3.735768E-3</c:v>
                </c:pt>
                <c:pt idx="321" formatCode="General">
                  <c:v>3.6202769999999999E-3</c:v>
                </c:pt>
                <c:pt idx="322" formatCode="General">
                  <c:v>3.5080179999999999E-3</c:v>
                </c:pt>
                <c:pt idx="323" formatCode="General">
                  <c:v>3.399881E-3</c:v>
                </c:pt>
                <c:pt idx="324" formatCode="General">
                  <c:v>3.2965120000000001E-3</c:v>
                </c:pt>
                <c:pt idx="325" formatCode="General">
                  <c:v>3.1974270000000001E-3</c:v>
                </c:pt>
                <c:pt idx="326" formatCode="General">
                  <c:v>3.1021410000000001E-3</c:v>
                </c:pt>
                <c:pt idx="327" formatCode="General">
                  <c:v>3.0095209999999998E-3</c:v>
                </c:pt>
                <c:pt idx="328" formatCode="General">
                  <c:v>2.919488E-3</c:v>
                </c:pt>
                <c:pt idx="329" formatCode="General">
                  <c:v>2.831475E-3</c:v>
                </c:pt>
                <c:pt idx="330" formatCode="General">
                  <c:v>2.7457250000000001E-3</c:v>
                </c:pt>
                <c:pt idx="331" formatCode="General">
                  <c:v>2.662481E-3</c:v>
                </c:pt>
                <c:pt idx="332" formatCode="General">
                  <c:v>2.5819839999999998E-3</c:v>
                </c:pt>
                <c:pt idx="333" formatCode="General">
                  <c:v>2.5035890000000001E-3</c:v>
                </c:pt>
                <c:pt idx="334" formatCode="General">
                  <c:v>2.4271330000000002E-3</c:v>
                </c:pt>
                <c:pt idx="335" formatCode="General">
                  <c:v>2.351971E-3</c:v>
                </c:pt>
                <c:pt idx="336" formatCode="General">
                  <c:v>2.2793140000000002E-3</c:v>
                </c:pt>
                <c:pt idx="337" formatCode="General">
                  <c:v>2.2088390000000002E-3</c:v>
                </c:pt>
                <c:pt idx="338" formatCode="General">
                  <c:v>2.1398189999999998E-3</c:v>
                </c:pt>
                <c:pt idx="339" formatCode="General">
                  <c:v>2.0717679999999999E-3</c:v>
                </c:pt>
                <c:pt idx="340" formatCode="General">
                  <c:v>2.0053340000000001E-3</c:v>
                </c:pt>
                <c:pt idx="341" formatCode="General">
                  <c:v>1.93987E-3</c:v>
                </c:pt>
                <c:pt idx="342" formatCode="General">
                  <c:v>1.875619E-3</c:v>
                </c:pt>
                <c:pt idx="343" formatCode="General">
                  <c:v>1.812822E-3</c:v>
                </c:pt>
                <c:pt idx="344" formatCode="General">
                  <c:v>1.7521259999999999E-3</c:v>
                </c:pt>
                <c:pt idx="345" formatCode="General">
                  <c:v>1.6934509999999999E-3</c:v>
                </c:pt>
                <c:pt idx="346" formatCode="General">
                  <c:v>1.636958E-3</c:v>
                </c:pt>
                <c:pt idx="347" formatCode="General">
                  <c:v>1.5820809999999999E-3</c:v>
                </c:pt>
                <c:pt idx="348" formatCode="General">
                  <c:v>1.52874E-3</c:v>
                </c:pt>
                <c:pt idx="349" formatCode="General">
                  <c:v>1.4771770000000001E-3</c:v>
                </c:pt>
                <c:pt idx="350" formatCode="General">
                  <c:v>1.4276340000000001E-3</c:v>
                </c:pt>
                <c:pt idx="351" formatCode="General">
                  <c:v>1.3791420000000001E-3</c:v>
                </c:pt>
                <c:pt idx="352" formatCode="General">
                  <c:v>1.3319429999999999E-3</c:v>
                </c:pt>
                <c:pt idx="353" formatCode="General">
                  <c:v>1.286927E-3</c:v>
                </c:pt>
                <c:pt idx="354" formatCode="General">
                  <c:v>1.243769E-3</c:v>
                </c:pt>
                <c:pt idx="355" formatCode="General">
                  <c:v>1.2022280000000001E-3</c:v>
                </c:pt>
                <c:pt idx="356" formatCode="General">
                  <c:v>1.1617369999999999E-3</c:v>
                </c:pt>
                <c:pt idx="357" formatCode="General">
                  <c:v>1.1232670000000001E-3</c:v>
                </c:pt>
                <c:pt idx="358" formatCode="General">
                  <c:v>1.086332E-3</c:v>
                </c:pt>
                <c:pt idx="359" formatCode="General">
                  <c:v>1.0510140000000001E-3</c:v>
                </c:pt>
                <c:pt idx="360" formatCode="General">
                  <c:v>1.0166649999999999E-3</c:v>
                </c:pt>
                <c:pt idx="361" formatCode="General">
                  <c:v>9.841756000000001E-4</c:v>
                </c:pt>
                <c:pt idx="362" formatCode="General">
                  <c:v>9.5305990000000001E-4</c:v>
                </c:pt>
                <c:pt idx="363" formatCode="General">
                  <c:v>9.2315660000000005E-4</c:v>
                </c:pt>
                <c:pt idx="364" formatCode="General">
                  <c:v>8.9430390000000003E-4</c:v>
                </c:pt>
                <c:pt idx="365" formatCode="General">
                  <c:v>8.6731009999999997E-4</c:v>
                </c:pt>
                <c:pt idx="366" formatCode="General">
                  <c:v>8.4104359999999997E-4</c:v>
                </c:pt>
                <c:pt idx="367" formatCode="General">
                  <c:v>8.1671689999999997E-4</c:v>
                </c:pt>
                <c:pt idx="368" formatCode="General">
                  <c:v>7.9295579999999997E-4</c:v>
                </c:pt>
                <c:pt idx="369" formatCode="General">
                  <c:v>7.6951799999999996E-4</c:v>
                </c:pt>
                <c:pt idx="370" formatCode="General">
                  <c:v>7.4705020000000004E-4</c:v>
                </c:pt>
                <c:pt idx="371" formatCode="General">
                  <c:v>7.2571370000000003E-4</c:v>
                </c:pt>
                <c:pt idx="372" formatCode="General">
                  <c:v>7.0534709999999997E-4</c:v>
                </c:pt>
                <c:pt idx="373" formatCode="General">
                  <c:v>6.8554620000000005E-4</c:v>
                </c:pt>
                <c:pt idx="374" formatCode="General">
                  <c:v>6.6647270000000001E-4</c:v>
                </c:pt>
                <c:pt idx="375" formatCode="General">
                  <c:v>6.4844990000000003E-4</c:v>
                </c:pt>
                <c:pt idx="376" formatCode="General">
                  <c:v>6.3099279999999998E-4</c:v>
                </c:pt>
                <c:pt idx="377" formatCode="General">
                  <c:v>6.137782E-4</c:v>
                </c:pt>
                <c:pt idx="378" formatCode="General">
                  <c:v>5.9704850000000004E-4</c:v>
                </c:pt>
                <c:pt idx="379" formatCode="General">
                  <c:v>5.8104619999999995E-4</c:v>
                </c:pt>
                <c:pt idx="380" formatCode="General">
                  <c:v>5.6569040000000001E-4</c:v>
                </c:pt>
                <c:pt idx="381" formatCode="General">
                  <c:v>5.5017300000000005E-4</c:v>
                </c:pt>
                <c:pt idx="382" formatCode="General">
                  <c:v>5.3514049999999998E-4</c:v>
                </c:pt>
                <c:pt idx="383" formatCode="General">
                  <c:v>5.2026959999999995E-4</c:v>
                </c:pt>
                <c:pt idx="384" formatCode="General">
                  <c:v>5.0677269999999997E-4</c:v>
                </c:pt>
                <c:pt idx="385" formatCode="General">
                  <c:v>4.932758E-4</c:v>
                </c:pt>
                <c:pt idx="386" formatCode="General">
                  <c:v>4.7977890000000002E-4</c:v>
                </c:pt>
                <c:pt idx="387" formatCode="General">
                  <c:v>4.6628199999999999E-4</c:v>
                </c:pt>
                <c:pt idx="388" formatCode="General">
                  <c:v>4.5278499999999998E-4</c:v>
                </c:pt>
                <c:pt idx="389" formatCode="General">
                  <c:v>4.3928810000000001E-4</c:v>
                </c:pt>
                <c:pt idx="390" formatCode="General">
                  <c:v>4.2579119999999998E-4</c:v>
                </c:pt>
                <c:pt idx="391" formatCode="General">
                  <c:v>4.122943E-4</c:v>
                </c:pt>
                <c:pt idx="392" formatCode="General">
                  <c:v>3.9879740000000002E-4</c:v>
                </c:pt>
                <c:pt idx="393" formatCode="General">
                  <c:v>3.8530049999999999E-4</c:v>
                </c:pt>
                <c:pt idx="394" formatCode="General">
                  <c:v>3.7180349999999999E-4</c:v>
                </c:pt>
                <c:pt idx="395" formatCode="General">
                  <c:v>3.5830660000000001E-4</c:v>
                </c:pt>
                <c:pt idx="396" formatCode="General">
                  <c:v>3.4480969999999998E-4</c:v>
                </c:pt>
              </c:numCache>
            </c:numRef>
          </c:xVal>
          <c:yVal>
            <c:numRef>
              <c:f>'NP5H20 CRNa'!$Q$2:$Q$700</c:f>
              <c:numCache>
                <c:formatCode>0.0000</c:formatCode>
                <c:ptCount val="699"/>
                <c:pt idx="0">
                  <c:v>0.73296661689782083</c:v>
                </c:pt>
                <c:pt idx="1">
                  <c:v>0.73296607311179929</c:v>
                </c:pt>
                <c:pt idx="2">
                  <c:v>0.73296550376992842</c:v>
                </c:pt>
                <c:pt idx="3">
                  <c:v>0.73296490834653993</c:v>
                </c:pt>
                <c:pt idx="4">
                  <c:v>0.73296428663999613</c:v>
                </c:pt>
                <c:pt idx="5">
                  <c:v>0.73296363829730637</c:v>
                </c:pt>
                <c:pt idx="6">
                  <c:v>0.73296296300767427</c:v>
                </c:pt>
                <c:pt idx="7">
                  <c:v>0.73296226075096627</c:v>
                </c:pt>
                <c:pt idx="8">
                  <c:v>0.73296153123999219</c:v>
                </c:pt>
                <c:pt idx="9">
                  <c:v>0.73296077457081932</c:v>
                </c:pt>
                <c:pt idx="10">
                  <c:v>0.7329598572209205</c:v>
                </c:pt>
                <c:pt idx="11">
                  <c:v>0.7329590415004047</c:v>
                </c:pt>
                <c:pt idx="12">
                  <c:v>0.73295819861116196</c:v>
                </c:pt>
                <c:pt idx="13">
                  <c:v>0.73295732855747753</c:v>
                </c:pt>
                <c:pt idx="14">
                  <c:v>0.73295643168168134</c:v>
                </c:pt>
                <c:pt idx="15">
                  <c:v>0.73295490360187854</c:v>
                </c:pt>
                <c:pt idx="16">
                  <c:v>0.73295384895014315</c:v>
                </c:pt>
                <c:pt idx="17">
                  <c:v>0.73295275737476762</c:v>
                </c:pt>
                <c:pt idx="18">
                  <c:v>0.73295162905781641</c:v>
                </c:pt>
                <c:pt idx="19">
                  <c:v>0.73295046510855344</c:v>
                </c:pt>
                <c:pt idx="20">
                  <c:v>0.73294926601771682</c:v>
                </c:pt>
                <c:pt idx="21">
                  <c:v>0.73294803155289912</c:v>
                </c:pt>
                <c:pt idx="22">
                  <c:v>0.73294675958757138</c:v>
                </c:pt>
                <c:pt idx="23">
                  <c:v>0.73294544915610527</c:v>
                </c:pt>
                <c:pt idx="24">
                  <c:v>0.73294410032999158</c:v>
                </c:pt>
                <c:pt idx="25">
                  <c:v>0.73294271305215031</c:v>
                </c:pt>
                <c:pt idx="26">
                  <c:v>0.73294129428112531</c:v>
                </c:pt>
                <c:pt idx="27">
                  <c:v>0.73293983737955581</c:v>
                </c:pt>
                <c:pt idx="28">
                  <c:v>0.73293834258087609</c:v>
                </c:pt>
                <c:pt idx="29">
                  <c:v>0.73293681028360713</c:v>
                </c:pt>
                <c:pt idx="30">
                  <c:v>0.7329352409046791</c:v>
                </c:pt>
                <c:pt idx="31">
                  <c:v>0.73293366397996385</c:v>
                </c:pt>
                <c:pt idx="32">
                  <c:v>0.73293205672933226</c:v>
                </c:pt>
                <c:pt idx="33">
                  <c:v>0.73293042054425317</c:v>
                </c:pt>
                <c:pt idx="34">
                  <c:v>0.73292875653427847</c:v>
                </c:pt>
                <c:pt idx="35">
                  <c:v>0.73292706271696328</c:v>
                </c:pt>
                <c:pt idx="36">
                  <c:v>0.73292533904918045</c:v>
                </c:pt>
                <c:pt idx="37">
                  <c:v>0.73292358527125689</c:v>
                </c:pt>
                <c:pt idx="38">
                  <c:v>0.73292180326873446</c:v>
                </c:pt>
                <c:pt idx="39">
                  <c:v>0.73291999372423544</c:v>
                </c:pt>
                <c:pt idx="40">
                  <c:v>0.73291815884637379</c:v>
                </c:pt>
                <c:pt idx="41">
                  <c:v>0.73291629827009275</c:v>
                </c:pt>
                <c:pt idx="42">
                  <c:v>0.73291441391600576</c:v>
                </c:pt>
                <c:pt idx="43">
                  <c:v>0.73291250621367732</c:v>
                </c:pt>
                <c:pt idx="44">
                  <c:v>0.73291057619457933</c:v>
                </c:pt>
                <c:pt idx="45">
                  <c:v>0.73290862492779729</c:v>
                </c:pt>
                <c:pt idx="46">
                  <c:v>0.73290665206877426</c:v>
                </c:pt>
                <c:pt idx="47">
                  <c:v>0.73290465638260616</c:v>
                </c:pt>
                <c:pt idx="48">
                  <c:v>0.73290263867825012</c:v>
                </c:pt>
                <c:pt idx="49">
                  <c:v>0.73290059544891117</c:v>
                </c:pt>
                <c:pt idx="50">
                  <c:v>0.73289852582769055</c:v>
                </c:pt>
                <c:pt idx="51">
                  <c:v>0.73289643247259029</c:v>
                </c:pt>
                <c:pt idx="52">
                  <c:v>0.73289431728798149</c:v>
                </c:pt>
                <c:pt idx="53">
                  <c:v>0.73289218413298185</c:v>
                </c:pt>
                <c:pt idx="54">
                  <c:v>0.73289003404240172</c:v>
                </c:pt>
                <c:pt idx="55">
                  <c:v>0.73288787047765203</c:v>
                </c:pt>
                <c:pt idx="56">
                  <c:v>0.73288569274646331</c:v>
                </c:pt>
                <c:pt idx="57">
                  <c:v>0.73288350377190059</c:v>
                </c:pt>
                <c:pt idx="58">
                  <c:v>0.73288130365079562</c:v>
                </c:pt>
                <c:pt idx="59">
                  <c:v>0.73287909322354483</c:v>
                </c:pt>
                <c:pt idx="60">
                  <c:v>0.73287687106005672</c:v>
                </c:pt>
                <c:pt idx="61">
                  <c:v>0.73287463874467895</c:v>
                </c:pt>
                <c:pt idx="62">
                  <c:v>0.73287239767614565</c:v>
                </c:pt>
                <c:pt idx="63">
                  <c:v>0.73287014771667824</c:v>
                </c:pt>
                <c:pt idx="64">
                  <c:v>0.73286789032915001</c:v>
                </c:pt>
                <c:pt idx="65">
                  <c:v>0.73286562731877869</c:v>
                </c:pt>
                <c:pt idx="66">
                  <c:v>0.73286336141070962</c:v>
                </c:pt>
                <c:pt idx="67">
                  <c:v>0.73286109066636185</c:v>
                </c:pt>
                <c:pt idx="68">
                  <c:v>0.73285881730990166</c:v>
                </c:pt>
                <c:pt idx="69">
                  <c:v>0.7328565300421459</c:v>
                </c:pt>
                <c:pt idx="70">
                  <c:v>0.73285422927281851</c:v>
                </c:pt>
                <c:pt idx="71">
                  <c:v>0.73285190798314981</c:v>
                </c:pt>
                <c:pt idx="72">
                  <c:v>0.73284956420462966</c:v>
                </c:pt>
                <c:pt idx="73">
                  <c:v>0.73284719249868679</c:v>
                </c:pt>
                <c:pt idx="74">
                  <c:v>0.7328447908599115</c:v>
                </c:pt>
                <c:pt idx="75">
                  <c:v>0.73284235781438656</c:v>
                </c:pt>
                <c:pt idx="76">
                  <c:v>0.73283989437410757</c:v>
                </c:pt>
                <c:pt idx="77">
                  <c:v>0.73283739774114653</c:v>
                </c:pt>
                <c:pt idx="78">
                  <c:v>0.73283486431931333</c:v>
                </c:pt>
                <c:pt idx="79">
                  <c:v>0.73283229265623739</c:v>
                </c:pt>
                <c:pt idx="80">
                  <c:v>0.7328296802246409</c:v>
                </c:pt>
                <c:pt idx="81">
                  <c:v>0.73282702437372604</c:v>
                </c:pt>
                <c:pt idx="82">
                  <c:v>0.73282432128012165</c:v>
                </c:pt>
                <c:pt idx="83">
                  <c:v>0.73282156727441539</c:v>
                </c:pt>
                <c:pt idx="84">
                  <c:v>0.73281876028738424</c:v>
                </c:pt>
                <c:pt idx="85">
                  <c:v>0.73281590251690121</c:v>
                </c:pt>
                <c:pt idx="86">
                  <c:v>0.73281299596017757</c:v>
                </c:pt>
                <c:pt idx="87">
                  <c:v>0.73281004202235045</c:v>
                </c:pt>
                <c:pt idx="88">
                  <c:v>0.73280704337025016</c:v>
                </c:pt>
                <c:pt idx="89">
                  <c:v>0.73280400171170079</c:v>
                </c:pt>
                <c:pt idx="90">
                  <c:v>0.73280091614776133</c:v>
                </c:pt>
                <c:pt idx="91">
                  <c:v>0.73279778455858058</c:v>
                </c:pt>
                <c:pt idx="92">
                  <c:v>0.73279460391260964</c:v>
                </c:pt>
                <c:pt idx="93">
                  <c:v>0.73279137348619861</c:v>
                </c:pt>
                <c:pt idx="94">
                  <c:v>0.73278809380000054</c:v>
                </c:pt>
                <c:pt idx="95">
                  <c:v>0.73278476332424836</c:v>
                </c:pt>
                <c:pt idx="96">
                  <c:v>0.73278138003660731</c:v>
                </c:pt>
                <c:pt idx="97">
                  <c:v>0.73277794489232739</c:v>
                </c:pt>
                <c:pt idx="98">
                  <c:v>0.73277445672372732</c:v>
                </c:pt>
                <c:pt idx="99">
                  <c:v>0.73277091614071765</c:v>
                </c:pt>
                <c:pt idx="100">
                  <c:v>0.73276732291648261</c:v>
                </c:pt>
                <c:pt idx="101">
                  <c:v>0.73276367497853823</c:v>
                </c:pt>
                <c:pt idx="102">
                  <c:v>0.73275997158778317</c:v>
                </c:pt>
                <c:pt idx="103">
                  <c:v>0.73275620957870802</c:v>
                </c:pt>
                <c:pt idx="104">
                  <c:v>0.73275238118027497</c:v>
                </c:pt>
                <c:pt idx="105">
                  <c:v>0.73274848615895016</c:v>
                </c:pt>
                <c:pt idx="106">
                  <c:v>0.732744523815681</c:v>
                </c:pt>
                <c:pt idx="107">
                  <c:v>0.73274048931039826</c:v>
                </c:pt>
                <c:pt idx="108">
                  <c:v>0.73273638386466777</c:v>
                </c:pt>
                <c:pt idx="109">
                  <c:v>0.73273220401598893</c:v>
                </c:pt>
                <c:pt idx="110">
                  <c:v>0.73272794995519375</c:v>
                </c:pt>
                <c:pt idx="111">
                  <c:v>0.73272361805790831</c:v>
                </c:pt>
                <c:pt idx="112">
                  <c:v>0.73271920848448446</c:v>
                </c:pt>
                <c:pt idx="113">
                  <c:v>0.73271471743867245</c:v>
                </c:pt>
                <c:pt idx="114">
                  <c:v>0.73271014563671044</c:v>
                </c:pt>
                <c:pt idx="115">
                  <c:v>0.73270548673135139</c:v>
                </c:pt>
                <c:pt idx="116">
                  <c:v>0.73270073887530185</c:v>
                </c:pt>
                <c:pt idx="117">
                  <c:v>0.73269589955303549</c:v>
                </c:pt>
                <c:pt idx="118">
                  <c:v>0.73269096933388811</c:v>
                </c:pt>
                <c:pt idx="119">
                  <c:v>0.73268594440066248</c:v>
                </c:pt>
                <c:pt idx="120">
                  <c:v>0.73268082338576601</c:v>
                </c:pt>
                <c:pt idx="121">
                  <c:v>0.73267560492641948</c:v>
                </c:pt>
                <c:pt idx="122">
                  <c:v>0.73267028698000869</c:v>
                </c:pt>
                <c:pt idx="123">
                  <c:v>0.7326648695638881</c:v>
                </c:pt>
                <c:pt idx="124">
                  <c:v>0.7326593485269759</c:v>
                </c:pt>
                <c:pt idx="125">
                  <c:v>0.73265371804238011</c:v>
                </c:pt>
                <c:pt idx="126">
                  <c:v>0.73264797790010328</c:v>
                </c:pt>
                <c:pt idx="127">
                  <c:v>0.73264212725666644</c:v>
                </c:pt>
                <c:pt idx="128">
                  <c:v>0.73263616223554195</c:v>
                </c:pt>
                <c:pt idx="129">
                  <c:v>0.73263007878114705</c:v>
                </c:pt>
                <c:pt idx="130">
                  <c:v>0.73262387183802324</c:v>
                </c:pt>
                <c:pt idx="131">
                  <c:v>0.73261754519381994</c:v>
                </c:pt>
                <c:pt idx="132">
                  <c:v>0.73261109806563507</c:v>
                </c:pt>
                <c:pt idx="133">
                  <c:v>0.73260452198936221</c:v>
                </c:pt>
                <c:pt idx="134">
                  <c:v>0.73259781500129406</c:v>
                </c:pt>
                <c:pt idx="135">
                  <c:v>0.73259097154054531</c:v>
                </c:pt>
                <c:pt idx="136">
                  <c:v>0.73258399313906819</c:v>
                </c:pt>
                <c:pt idx="137">
                  <c:v>0.73257687222793488</c:v>
                </c:pt>
                <c:pt idx="138">
                  <c:v>0.73256960655778824</c:v>
                </c:pt>
                <c:pt idx="139">
                  <c:v>0.73256218836164078</c:v>
                </c:pt>
                <c:pt idx="140">
                  <c:v>0.73255462142810934</c:v>
                </c:pt>
                <c:pt idx="141">
                  <c:v>0.73254690311092441</c:v>
                </c:pt>
                <c:pt idx="142">
                  <c:v>0.73253902832264339</c:v>
                </c:pt>
                <c:pt idx="143">
                  <c:v>0.73253098664657879</c:v>
                </c:pt>
                <c:pt idx="144">
                  <c:v>0.7325227763804999</c:v>
                </c:pt>
                <c:pt idx="145">
                  <c:v>0.73251440744254315</c:v>
                </c:pt>
                <c:pt idx="146">
                  <c:v>0.73250587096637743</c:v>
                </c:pt>
                <c:pt idx="147">
                  <c:v>0.73249715271942262</c:v>
                </c:pt>
                <c:pt idx="148">
                  <c:v>0.73248825131078299</c:v>
                </c:pt>
                <c:pt idx="149">
                  <c:v>0.73247916441897554</c:v>
                </c:pt>
                <c:pt idx="150">
                  <c:v>0.73246988867482377</c:v>
                </c:pt>
                <c:pt idx="151">
                  <c:v>0.73246041782084648</c:v>
                </c:pt>
                <c:pt idx="152">
                  <c:v>0.73245074194871673</c:v>
                </c:pt>
                <c:pt idx="153">
                  <c:v>0.73244085937699521</c:v>
                </c:pt>
                <c:pt idx="154">
                  <c:v>0.73243076979160671</c:v>
                </c:pt>
                <c:pt idx="155">
                  <c:v>0.73242045694200553</c:v>
                </c:pt>
                <c:pt idx="156">
                  <c:v>0.73240990793218386</c:v>
                </c:pt>
                <c:pt idx="157">
                  <c:v>0.7323991102019678</c:v>
                </c:pt>
                <c:pt idx="158">
                  <c:v>0.7323880634299339</c:v>
                </c:pt>
                <c:pt idx="159">
                  <c:v>0.73237676602381141</c:v>
                </c:pt>
                <c:pt idx="160">
                  <c:v>0.73236519568993319</c:v>
                </c:pt>
                <c:pt idx="161">
                  <c:v>0.7323533185576695</c:v>
                </c:pt>
                <c:pt idx="162">
                  <c:v>0.7323411312976682</c:v>
                </c:pt>
                <c:pt idx="163">
                  <c:v>0.73232863004976145</c:v>
                </c:pt>
                <c:pt idx="164">
                  <c:v>0.73231579740481334</c:v>
                </c:pt>
                <c:pt idx="165">
                  <c:v>0.73230260696810445</c:v>
                </c:pt>
                <c:pt idx="166">
                  <c:v>0.73228904348122725</c:v>
                </c:pt>
                <c:pt idx="167">
                  <c:v>0.73227508039762179</c:v>
                </c:pt>
                <c:pt idx="168">
                  <c:v>0.73226069135428606</c:v>
                </c:pt>
                <c:pt idx="169">
                  <c:v>0.73224585587364277</c:v>
                </c:pt>
                <c:pt idx="170">
                  <c:v>0.7322305441135194</c:v>
                </c:pt>
                <c:pt idx="171">
                  <c:v>0.73221474521000796</c:v>
                </c:pt>
                <c:pt idx="172">
                  <c:v>0.73219845495255576</c:v>
                </c:pt>
                <c:pt idx="173">
                  <c:v>0.73218165328160378</c:v>
                </c:pt>
                <c:pt idx="174">
                  <c:v>0.73216430676277</c:v>
                </c:pt>
                <c:pt idx="175">
                  <c:v>0.73214637578263975</c:v>
                </c:pt>
                <c:pt idx="176">
                  <c:v>0.73212782062094195</c:v>
                </c:pt>
                <c:pt idx="177">
                  <c:v>0.73210863938806181</c:v>
                </c:pt>
                <c:pt idx="178">
                  <c:v>0.73208880340367111</c:v>
                </c:pt>
                <c:pt idx="179">
                  <c:v>0.7320682494595685</c:v>
                </c:pt>
                <c:pt idx="180">
                  <c:v>0.73204697101555716</c:v>
                </c:pt>
                <c:pt idx="181">
                  <c:v>0.73202487819860607</c:v>
                </c:pt>
                <c:pt idx="182">
                  <c:v>0.73200190994273362</c:v>
                </c:pt>
                <c:pt idx="183">
                  <c:v>0.73197802739269968</c:v>
                </c:pt>
                <c:pt idx="184">
                  <c:v>0.73195317986020692</c:v>
                </c:pt>
                <c:pt idx="185">
                  <c:v>0.73192733965261247</c:v>
                </c:pt>
                <c:pt idx="186">
                  <c:v>0.73190045300737006</c:v>
                </c:pt>
                <c:pt idx="187">
                  <c:v>0.73187243420113179</c:v>
                </c:pt>
                <c:pt idx="188">
                  <c:v>0.73184320211367304</c:v>
                </c:pt>
                <c:pt idx="189">
                  <c:v>0.73181259324605519</c:v>
                </c:pt>
                <c:pt idx="190">
                  <c:v>0.73178054479669774</c:v>
                </c:pt>
                <c:pt idx="191">
                  <c:v>0.73174699852186564</c:v>
                </c:pt>
                <c:pt idx="192">
                  <c:v>0.73171198708013752</c:v>
                </c:pt>
                <c:pt idx="193">
                  <c:v>0.73167546217388058</c:v>
                </c:pt>
                <c:pt idx="194">
                  <c:v>0.7316372693560611</c:v>
                </c:pt>
                <c:pt idx="195">
                  <c:v>0.73159736457718383</c:v>
                </c:pt>
                <c:pt idx="196">
                  <c:v>0.7315556003400463</c:v>
                </c:pt>
                <c:pt idx="197">
                  <c:v>0.7315121703957207</c:v>
                </c:pt>
                <c:pt idx="198">
                  <c:v>0.73146706859015065</c:v>
                </c:pt>
                <c:pt idx="199">
                  <c:v>0.73142023830675584</c:v>
                </c:pt>
                <c:pt idx="200">
                  <c:v>0.73137164576921643</c:v>
                </c:pt>
                <c:pt idx="201">
                  <c:v>0.73132121141512474</c:v>
                </c:pt>
                <c:pt idx="202">
                  <c:v>0.73126890844058534</c:v>
                </c:pt>
                <c:pt idx="203">
                  <c:v>0.73121471450882036</c:v>
                </c:pt>
                <c:pt idx="204">
                  <c:v>0.73115867259208089</c:v>
                </c:pt>
                <c:pt idx="205">
                  <c:v>0.73110098731412121</c:v>
                </c:pt>
                <c:pt idx="206">
                  <c:v>0.73104169080124404</c:v>
                </c:pt>
                <c:pt idx="207">
                  <c:v>0.73098070677253257</c:v>
                </c:pt>
                <c:pt idx="208">
                  <c:v>0.73091783139532096</c:v>
                </c:pt>
                <c:pt idx="209">
                  <c:v>0.73085291355383664</c:v>
                </c:pt>
                <c:pt idx="210">
                  <c:v>0.73078611690359818</c:v>
                </c:pt>
                <c:pt idx="211">
                  <c:v>0.7307173893102954</c:v>
                </c:pt>
                <c:pt idx="212">
                  <c:v>0.73064683988565737</c:v>
                </c:pt>
                <c:pt idx="213">
                  <c:v>0.73057420556338126</c:v>
                </c:pt>
                <c:pt idx="214">
                  <c:v>0.73049947187711284</c:v>
                </c:pt>
                <c:pt idx="215">
                  <c:v>0.73042268484121009</c:v>
                </c:pt>
                <c:pt idx="216">
                  <c:v>0.73034386679935881</c:v>
                </c:pt>
                <c:pt idx="217">
                  <c:v>0.73026313583672675</c:v>
                </c:pt>
                <c:pt idx="218">
                  <c:v>0.73018057461205421</c:v>
                </c:pt>
                <c:pt idx="219">
                  <c:v>0.73009632120637002</c:v>
                </c:pt>
                <c:pt idx="220">
                  <c:v>0.73001048396858215</c:v>
                </c:pt>
                <c:pt idx="221">
                  <c:v>0.72992310294955776</c:v>
                </c:pt>
                <c:pt idx="222">
                  <c:v>0.72983432597902775</c:v>
                </c:pt>
                <c:pt idx="223">
                  <c:v>0.72974445463861137</c:v>
                </c:pt>
                <c:pt idx="224">
                  <c:v>0.72965394285738461</c:v>
                </c:pt>
                <c:pt idx="225">
                  <c:v>0.72956324406980155</c:v>
                </c:pt>
                <c:pt idx="226">
                  <c:v>0.72947258054067721</c:v>
                </c:pt>
                <c:pt idx="227">
                  <c:v>0.72938245106465727</c:v>
                </c:pt>
                <c:pt idx="228">
                  <c:v>0.72929328312791186</c:v>
                </c:pt>
                <c:pt idx="229">
                  <c:v>0.72920554083015354</c:v>
                </c:pt>
                <c:pt idx="230">
                  <c:v>0.72911969728585713</c:v>
                </c:pt>
                <c:pt idx="231">
                  <c:v>0.72903621515691652</c:v>
                </c:pt>
                <c:pt idx="232">
                  <c:v>0.72895548748171157</c:v>
                </c:pt>
                <c:pt idx="233">
                  <c:v>0.72887788318067237</c:v>
                </c:pt>
                <c:pt idx="234">
                  <c:v>0.72880373635341733</c:v>
                </c:pt>
                <c:pt idx="235">
                  <c:v>0.72873332960411619</c:v>
                </c:pt>
                <c:pt idx="236">
                  <c:v>0.72866692370327157</c:v>
                </c:pt>
                <c:pt idx="237">
                  <c:v>0.72860468434500925</c:v>
                </c:pt>
                <c:pt idx="238">
                  <c:v>0.72854668345470364</c:v>
                </c:pt>
                <c:pt idx="239">
                  <c:v>0.72849295886604082</c:v>
                </c:pt>
                <c:pt idx="240">
                  <c:v>0.72844350639374733</c:v>
                </c:pt>
                <c:pt idx="241">
                  <c:v>0.72839820844078762</c:v>
                </c:pt>
                <c:pt idx="242">
                  <c:v>0.72835692345576308</c:v>
                </c:pt>
                <c:pt idx="243">
                  <c:v>0.72831949547101471</c:v>
                </c:pt>
                <c:pt idx="244">
                  <c:v>0.7282856841451868</c:v>
                </c:pt>
                <c:pt idx="245">
                  <c:v>0.72825523664589864</c:v>
                </c:pt>
                <c:pt idx="246">
                  <c:v>0.72822789290329382</c:v>
                </c:pt>
                <c:pt idx="247">
                  <c:v>0.72820338951420982</c:v>
                </c:pt>
                <c:pt idx="248">
                  <c:v>0.72818151286086608</c:v>
                </c:pt>
                <c:pt idx="249">
                  <c:v>0.7281620022273565</c:v>
                </c:pt>
                <c:pt idx="250">
                  <c:v>0.72814464318207661</c:v>
                </c:pt>
                <c:pt idx="251">
                  <c:v>0.72812921459385405</c:v>
                </c:pt>
                <c:pt idx="252">
                  <c:v>0.72811549973635414</c:v>
                </c:pt>
                <c:pt idx="253">
                  <c:v>0.72810332037655423</c:v>
                </c:pt>
                <c:pt idx="254">
                  <c:v>0.728092516258247</c:v>
                </c:pt>
                <c:pt idx="255">
                  <c:v>0.72808293348246067</c:v>
                </c:pt>
                <c:pt idx="256">
                  <c:v>0.72807443222901147</c:v>
                </c:pt>
                <c:pt idx="257">
                  <c:v>0.7280668872528786</c:v>
                </c:pt>
                <c:pt idx="258">
                  <c:v>0.72806018485976332</c:v>
                </c:pt>
                <c:pt idx="259">
                  <c:v>0.7280542178565389</c:v>
                </c:pt>
                <c:pt idx="260">
                  <c:v>0.72804890927695343</c:v>
                </c:pt>
                <c:pt idx="261">
                  <c:v>0.72804418125228143</c:v>
                </c:pt>
                <c:pt idx="262">
                  <c:v>0.72803996572877105</c:v>
                </c:pt>
                <c:pt idx="263">
                  <c:v>0.72803620319636053</c:v>
                </c:pt>
                <c:pt idx="264">
                  <c:v>0.72803284634481491</c:v>
                </c:pt>
                <c:pt idx="265">
                  <c:v>0.72802984403417359</c:v>
                </c:pt>
                <c:pt idx="266">
                  <c:v>0.72802715556930064</c:v>
                </c:pt>
                <c:pt idx="267">
                  <c:v>0.72802474513335269</c:v>
                </c:pt>
                <c:pt idx="268">
                  <c:v>0.72802258435439171</c:v>
                </c:pt>
                <c:pt idx="269">
                  <c:v>0.72802064324871596</c:v>
                </c:pt>
                <c:pt idx="270">
                  <c:v>0.72801889678647502</c:v>
                </c:pt>
                <c:pt idx="271">
                  <c:v>0.7280173247845706</c:v>
                </c:pt>
                <c:pt idx="272">
                  <c:v>0.72801590544290506</c:v>
                </c:pt>
                <c:pt idx="273">
                  <c:v>0.72801462249360038</c:v>
                </c:pt>
                <c:pt idx="274">
                  <c:v>0.72801346364563102</c:v>
                </c:pt>
                <c:pt idx="275">
                  <c:v>0.72801241588378451</c:v>
                </c:pt>
                <c:pt idx="276">
                  <c:v>0.7280114659001593</c:v>
                </c:pt>
                <c:pt idx="277">
                  <c:v>0.72801060380856153</c:v>
                </c:pt>
                <c:pt idx="278">
                  <c:v>0.72800982254355806</c:v>
                </c:pt>
                <c:pt idx="279">
                  <c:v>0.72800911197698992</c:v>
                </c:pt>
                <c:pt idx="280">
                  <c:v>0.72800846384594997</c:v>
                </c:pt>
                <c:pt idx="281">
                  <c:v>0.72800787392678434</c:v>
                </c:pt>
                <c:pt idx="282">
                  <c:v>0.7280073353592208</c:v>
                </c:pt>
                <c:pt idx="283">
                  <c:v>0.72800684308328745</c:v>
                </c:pt>
                <c:pt idx="284">
                  <c:v>0.72800639261852573</c:v>
                </c:pt>
                <c:pt idx="285">
                  <c:v>0.72800597964570046</c:v>
                </c:pt>
                <c:pt idx="286">
                  <c:v>0.72800560038141149</c:v>
                </c:pt>
                <c:pt idx="287">
                  <c:v>0.72800525192124654</c:v>
                </c:pt>
                <c:pt idx="288">
                  <c:v>0.72800493162805613</c:v>
                </c:pt>
                <c:pt idx="289">
                  <c:v>0.72800463753501643</c:v>
                </c:pt>
                <c:pt idx="290">
                  <c:v>0.72800436459940154</c:v>
                </c:pt>
                <c:pt idx="291">
                  <c:v>0.72800411284919797</c:v>
                </c:pt>
                <c:pt idx="292">
                  <c:v>0.72800388047441067</c:v>
                </c:pt>
                <c:pt idx="293">
                  <c:v>0.72800366424513874</c:v>
                </c:pt>
                <c:pt idx="294">
                  <c:v>0.72800346300908891</c:v>
                </c:pt>
                <c:pt idx="295">
                  <c:v>0.72800327652360064</c:v>
                </c:pt>
                <c:pt idx="296">
                  <c:v>0.728003103170907</c:v>
                </c:pt>
                <c:pt idx="297">
                  <c:v>0.72800294078488426</c:v>
                </c:pt>
                <c:pt idx="298">
                  <c:v>0.72800278943948105</c:v>
                </c:pt>
                <c:pt idx="299">
                  <c:v>0.7280026484883183</c:v>
                </c:pt>
                <c:pt idx="300">
                  <c:v>0.72800251616129474</c:v>
                </c:pt>
                <c:pt idx="301">
                  <c:v>0.72800239226297159</c:v>
                </c:pt>
                <c:pt idx="302">
                  <c:v>0.72800227583522092</c:v>
                </c:pt>
                <c:pt idx="303">
                  <c:v>0.72800216688163322</c:v>
                </c:pt>
                <c:pt idx="304">
                  <c:v>0.72800206444407289</c:v>
                </c:pt>
                <c:pt idx="305">
                  <c:v>0.72800196786357241</c:v>
                </c:pt>
                <c:pt idx="306">
                  <c:v>0.72800187772891534</c:v>
                </c:pt>
                <c:pt idx="307">
                  <c:v>0.72800179277916055</c:v>
                </c:pt>
                <c:pt idx="308">
                  <c:v>0.72800171240808176</c:v>
                </c:pt>
                <c:pt idx="309">
                  <c:v>0.72800163702762832</c:v>
                </c:pt>
                <c:pt idx="310">
                  <c:v>0.72800156618725298</c:v>
                </c:pt>
                <c:pt idx="311">
                  <c:v>0.72800149955121485</c:v>
                </c:pt>
                <c:pt idx="312">
                  <c:v>0.72800143714395182</c:v>
                </c:pt>
                <c:pt idx="313">
                  <c:v>0.72800137880189131</c:v>
                </c:pt>
                <c:pt idx="314">
                  <c:v>0.72800132408763218</c:v>
                </c:pt>
                <c:pt idx="315">
                  <c:v>0.7280012724612468</c:v>
                </c:pt>
                <c:pt idx="316">
                  <c:v>0.72800122407311418</c:v>
                </c:pt>
                <c:pt idx="317">
                  <c:v>0.72800117878974235</c:v>
                </c:pt>
                <c:pt idx="318">
                  <c:v>0.72800113645574305</c:v>
                </c:pt>
                <c:pt idx="319">
                  <c:v>0.72800109679708336</c:v>
                </c:pt>
                <c:pt idx="320">
                  <c:v>0.7280010596651536</c:v>
                </c:pt>
                <c:pt idx="321">
                  <c:v>0.72800102492128926</c:v>
                </c:pt>
                <c:pt idx="322">
                  <c:v>0.72800099222757908</c:v>
                </c:pt>
                <c:pt idx="323">
                  <c:v>0.72800096170807482</c:v>
                </c:pt>
                <c:pt idx="324">
                  <c:v>0.72800093340089023</c:v>
                </c:pt>
                <c:pt idx="325">
                  <c:v>0.72800090703928455</c:v>
                </c:pt>
                <c:pt idx="326">
                  <c:v>0.72800088238196958</c:v>
                </c:pt>
                <c:pt idx="327">
                  <c:v>0.72800085904900536</c:v>
                </c:pt>
                <c:pt idx="328">
                  <c:v>0.72800083695186357</c:v>
                </c:pt>
                <c:pt idx="329">
                  <c:v>0.72800081589315613</c:v>
                </c:pt>
                <c:pt idx="330">
                  <c:v>0.72800079587929689</c:v>
                </c:pt>
                <c:pt idx="331">
                  <c:v>0.72800077691427512</c:v>
                </c:pt>
                <c:pt idx="332">
                  <c:v>0.7280007589997165</c:v>
                </c:pt>
                <c:pt idx="333">
                  <c:v>0.72800074194523201</c:v>
                </c:pt>
                <c:pt idx="334">
                  <c:v>0.72800072567726037</c:v>
                </c:pt>
                <c:pt idx="335">
                  <c:v>0.72800071002814948</c:v>
                </c:pt>
                <c:pt idx="336">
                  <c:v>0.72800069521759714</c:v>
                </c:pt>
                <c:pt idx="337">
                  <c:v>0.72800068114351302</c:v>
                </c:pt>
                <c:pt idx="338">
                  <c:v>0.72800066763289928</c:v>
                </c:pt>
                <c:pt idx="339">
                  <c:v>0.7280006545712473</c:v>
                </c:pt>
                <c:pt idx="340">
                  <c:v>0.72800064206359183</c:v>
                </c:pt>
                <c:pt idx="341">
                  <c:v>0.728000629969623</c:v>
                </c:pt>
                <c:pt idx="342">
                  <c:v>0.72800061831869023</c:v>
                </c:pt>
                <c:pt idx="343">
                  <c:v>0.72800060713723835</c:v>
                </c:pt>
                <c:pt idx="344">
                  <c:v>0.72800059651985904</c:v>
                </c:pt>
                <c:pt idx="345">
                  <c:v>0.72800058643050225</c:v>
                </c:pt>
                <c:pt idx="346">
                  <c:v>0.72800057687577002</c:v>
                </c:pt>
                <c:pt idx="347">
                  <c:v>0.72800056774172484</c:v>
                </c:pt>
                <c:pt idx="348">
                  <c:v>0.72800055900038418</c:v>
                </c:pt>
                <c:pt idx="349">
                  <c:v>0.72800055067691172</c:v>
                </c:pt>
                <c:pt idx="350">
                  <c:v>0.72800054279495763</c:v>
                </c:pt>
                <c:pt idx="351">
                  <c:v>0.7280005351882346</c:v>
                </c:pt>
                <c:pt idx="352">
                  <c:v>0.72800052788556924</c:v>
                </c:pt>
                <c:pt idx="353">
                  <c:v>0.72800052101247115</c:v>
                </c:pt>
                <c:pt idx="354">
                  <c:v>0.72800051450614933</c:v>
                </c:pt>
                <c:pt idx="355">
                  <c:v>0.72800050831949181</c:v>
                </c:pt>
                <c:pt idx="356">
                  <c:v>0.7280005023600109</c:v>
                </c:pt>
                <c:pt idx="357">
                  <c:v>0.7280004967619963</c:v>
                </c:pt>
                <c:pt idx="358">
                  <c:v>0.72800049144540169</c:v>
                </c:pt>
                <c:pt idx="359">
                  <c:v>0.72800048641420134</c:v>
                </c:pt>
                <c:pt idx="360">
                  <c:v>0.72800048156990294</c:v>
                </c:pt>
                <c:pt idx="361">
                  <c:v>0.72800047703178206</c:v>
                </c:pt>
                <c:pt idx="362">
                  <c:v>0.72800047272519353</c:v>
                </c:pt>
                <c:pt idx="363">
                  <c:v>0.728000468622645</c:v>
                </c:pt>
                <c:pt idx="364">
                  <c:v>0.72800046469761404</c:v>
                </c:pt>
                <c:pt idx="365">
                  <c:v>0.72800046105490623</c:v>
                </c:pt>
                <c:pt idx="366">
                  <c:v>0.72800045753745701</c:v>
                </c:pt>
                <c:pt idx="367">
                  <c:v>0.72800045430345184</c:v>
                </c:pt>
                <c:pt idx="368">
                  <c:v>0.7280004511664655</c:v>
                </c:pt>
                <c:pt idx="369">
                  <c:v>0.72800044809315168</c:v>
                </c:pt>
                <c:pt idx="370">
                  <c:v>0.72800044516647133</c:v>
                </c:pt>
                <c:pt idx="371">
                  <c:v>0.72800044240466044</c:v>
                </c:pt>
                <c:pt idx="372">
                  <c:v>0.72800043978420526</c:v>
                </c:pt>
                <c:pt idx="373">
                  <c:v>0.72800043725125541</c:v>
                </c:pt>
                <c:pt idx="374">
                  <c:v>0.7280004348250011</c:v>
                </c:pt>
                <c:pt idx="375">
                  <c:v>0.72800043254463953</c:v>
                </c:pt>
                <c:pt idx="376">
                  <c:v>0.72800043034713302</c:v>
                </c:pt>
                <c:pt idx="377">
                  <c:v>0.72800042819096722</c:v>
                </c:pt>
                <c:pt idx="378">
                  <c:v>0.72800042610577553</c:v>
                </c:pt>
                <c:pt idx="379">
                  <c:v>0.72800042412064692</c:v>
                </c:pt>
                <c:pt idx="380">
                  <c:v>0.72800042222432049</c:v>
                </c:pt>
                <c:pt idx="381">
                  <c:v>0.72800042031655787</c:v>
                </c:pt>
                <c:pt idx="382">
                  <c:v>0.72800041847654251</c:v>
                </c:pt>
                <c:pt idx="383">
                  <c:v>0.72800041666414794</c:v>
                </c:pt>
                <c:pt idx="384">
                  <c:v>0.72800041502593271</c:v>
                </c:pt>
                <c:pt idx="385">
                  <c:v>0.72800041339408939</c:v>
                </c:pt>
                <c:pt idx="386">
                  <c:v>0.72800041176859354</c:v>
                </c:pt>
                <c:pt idx="387">
                  <c:v>0.72800041014942063</c:v>
                </c:pt>
                <c:pt idx="388">
                  <c:v>0.72800040853653469</c:v>
                </c:pt>
                <c:pt idx="389">
                  <c:v>0.72800040692993528</c:v>
                </c:pt>
                <c:pt idx="390">
                  <c:v>0.72800040532958643</c:v>
                </c:pt>
                <c:pt idx="391">
                  <c:v>0.72800040373546404</c:v>
                </c:pt>
                <c:pt idx="392">
                  <c:v>0.72800040214754436</c:v>
                </c:pt>
                <c:pt idx="393">
                  <c:v>0.72800040056580351</c:v>
                </c:pt>
                <c:pt idx="394">
                  <c:v>0.72800039899020608</c:v>
                </c:pt>
                <c:pt idx="395">
                  <c:v>0.72800039742075184</c:v>
                </c:pt>
                <c:pt idx="396">
                  <c:v>0.7280003958574055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49856"/>
        <c:axId val="49851776"/>
      </c:scatterChart>
      <c:scatterChart>
        <c:scatterStyle val="lineMarker"/>
        <c:varyColors val="0"/>
        <c:ser>
          <c:idx val="1"/>
          <c:order val="4"/>
          <c:tx>
            <c:strRef>
              <c:f>'NP5H20 pFa'!$U$1</c:f>
              <c:strCache>
                <c:ptCount val="1"/>
                <c:pt idx="0">
                  <c:v>h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'NP5H20 pFa'!$S$2:$S$44</c:f>
              <c:numCache>
                <c:formatCode>0.000</c:formatCode>
                <c:ptCount val="43"/>
                <c:pt idx="0">
                  <c:v>0.22500000000000001</c:v>
                </c:pt>
                <c:pt idx="1">
                  <c:v>0.22</c:v>
                </c:pt>
                <c:pt idx="2">
                  <c:v>0.215</c:v>
                </c:pt>
                <c:pt idx="3">
                  <c:v>0.21</c:v>
                </c:pt>
                <c:pt idx="4">
                  <c:v>0.20499999999999999</c:v>
                </c:pt>
                <c:pt idx="5">
                  <c:v>0.19999999999999998</c:v>
                </c:pt>
                <c:pt idx="6">
                  <c:v>0.19499999999999998</c:v>
                </c:pt>
                <c:pt idx="7">
                  <c:v>0.18999999999999997</c:v>
                </c:pt>
                <c:pt idx="8">
                  <c:v>0.18499999999999997</c:v>
                </c:pt>
                <c:pt idx="9">
                  <c:v>0.17999999999999997</c:v>
                </c:pt>
                <c:pt idx="10">
                  <c:v>0.17499999999999996</c:v>
                </c:pt>
                <c:pt idx="11">
                  <c:v>0.16999999999999996</c:v>
                </c:pt>
                <c:pt idx="12">
                  <c:v>0.16499999999999995</c:v>
                </c:pt>
                <c:pt idx="13">
                  <c:v>0.15999999999999995</c:v>
                </c:pt>
                <c:pt idx="14">
                  <c:v>0.15499999999999994</c:v>
                </c:pt>
                <c:pt idx="15">
                  <c:v>0.14999999999999994</c:v>
                </c:pt>
                <c:pt idx="16">
                  <c:v>0.14499999999999993</c:v>
                </c:pt>
                <c:pt idx="17">
                  <c:v>0.13999999999999993</c:v>
                </c:pt>
                <c:pt idx="18">
                  <c:v>0.13499999999999993</c:v>
                </c:pt>
                <c:pt idx="19">
                  <c:v>0.12999999999999992</c:v>
                </c:pt>
                <c:pt idx="20">
                  <c:v>0.12499999999999992</c:v>
                </c:pt>
                <c:pt idx="21">
                  <c:v>0.11999999999999991</c:v>
                </c:pt>
                <c:pt idx="22">
                  <c:v>0.11499999999999991</c:v>
                </c:pt>
                <c:pt idx="23">
                  <c:v>0.1099999999999999</c:v>
                </c:pt>
                <c:pt idx="24">
                  <c:v>0.1049999999999999</c:v>
                </c:pt>
                <c:pt idx="25">
                  <c:v>9.9999999999999895E-2</c:v>
                </c:pt>
                <c:pt idx="26">
                  <c:v>9.499999999999989E-2</c:v>
                </c:pt>
                <c:pt idx="27">
                  <c:v>8.9999999999999886E-2</c:v>
                </c:pt>
                <c:pt idx="28">
                  <c:v>8.4999999999999881E-2</c:v>
                </c:pt>
                <c:pt idx="29">
                  <c:v>7.9999999999999877E-2</c:v>
                </c:pt>
                <c:pt idx="30">
                  <c:v>7.4999999999999872E-2</c:v>
                </c:pt>
                <c:pt idx="31">
                  <c:v>6.9999999999999868E-2</c:v>
                </c:pt>
                <c:pt idx="32">
                  <c:v>6.4999999999999863E-2</c:v>
                </c:pt>
                <c:pt idx="33">
                  <c:v>5.9999999999999866E-2</c:v>
                </c:pt>
                <c:pt idx="34">
                  <c:v>5.4999999999999868E-2</c:v>
                </c:pt>
                <c:pt idx="35">
                  <c:v>4.9999999999999871E-2</c:v>
                </c:pt>
                <c:pt idx="36">
                  <c:v>4.4999999999999873E-2</c:v>
                </c:pt>
                <c:pt idx="37">
                  <c:v>3.9999999999999876E-2</c:v>
                </c:pt>
                <c:pt idx="38">
                  <c:v>3.4999999999999878E-2</c:v>
                </c:pt>
                <c:pt idx="39">
                  <c:v>2.9999999999999877E-2</c:v>
                </c:pt>
                <c:pt idx="40">
                  <c:v>2.4999999999999876E-2</c:v>
                </c:pt>
                <c:pt idx="41">
                  <c:v>1.9999999999999876E-2</c:v>
                </c:pt>
                <c:pt idx="42">
                  <c:v>1.4999999999999875E-2</c:v>
                </c:pt>
              </c:numCache>
            </c:numRef>
          </c:xVal>
          <c:yVal>
            <c:numRef>
              <c:f>'NP5H20 pFa'!$U$2:$U$44</c:f>
              <c:numCache>
                <c:formatCode>General</c:formatCode>
                <c:ptCount val="43"/>
                <c:pt idx="0">
                  <c:v>2.710711613655493</c:v>
                </c:pt>
                <c:pt idx="1">
                  <c:v>4.7108903277301568</c:v>
                </c:pt>
                <c:pt idx="2">
                  <c:v>6.8253146939347449</c:v>
                </c:pt>
                <c:pt idx="3">
                  <c:v>9.0640185861095421</c:v>
                </c:pt>
                <c:pt idx="4">
                  <c:v>11.438241005927511</c:v>
                </c:pt>
                <c:pt idx="5">
                  <c:v>13.960611749858247</c:v>
                </c:pt>
                <c:pt idx="6">
                  <c:v>16.645372319137611</c:v>
                </c:pt>
                <c:pt idx="7">
                  <c:v>19.508640090216989</c:v>
                </c:pt>
                <c:pt idx="8">
                  <c:v>22.56872590551065</c:v>
                </c:pt>
                <c:pt idx="9">
                  <c:v>25.846518048806704</c:v>
                </c:pt>
                <c:pt idx="10">
                  <c:v>29.365949270407231</c:v>
                </c:pt>
                <c:pt idx="11">
                  <c:v>33.154568451428716</c:v>
                </c:pt>
                <c:pt idx="12">
                  <c:v>37.244245107801945</c:v>
                </c:pt>
                <c:pt idx="13">
                  <c:v>41.672043894052635</c:v>
                </c:pt>
                <c:pt idx="14">
                  <c:v>46.481318530981483</c:v>
                </c:pt>
                <c:pt idx="15">
                  <c:v>51.723091547596184</c:v>
                </c:pt>
                <c:pt idx="16">
                  <c:v>57.457809964968149</c:v>
                </c:pt>
                <c:pt idx="17">
                  <c:v>63.757600660925831</c:v>
                </c:pt>
                <c:pt idx="18">
                  <c:v>70.70919735810476</c:v>
                </c:pt>
                <c:pt idx="19">
                  <c:v>78.417781254935889</c:v>
                </c:pt>
                <c:pt idx="20">
                  <c:v>87.012080679630728</c:v>
                </c:pt>
                <c:pt idx="21">
                  <c:v>96.651229962940718</c:v>
                </c:pt>
                <c:pt idx="22">
                  <c:v>107.53412343028485</c:v>
                </c:pt>
                <c:pt idx="23">
                  <c:v>119.9123655238147</c:v>
                </c:pt>
                <c:pt idx="24">
                  <c:v>134.10849398772538</c:v>
                </c:pt>
                <c:pt idx="25">
                  <c:v>150.54207882858475</c:v>
                </c:pt>
                <c:pt idx="26">
                  <c:v>169.76781692523252</c:v>
                </c:pt>
                <c:pt idx="27">
                  <c:v>192.53227646911142</c:v>
                </c:pt>
                <c:pt idx="28">
                  <c:v>219.86025492678448</c:v>
                </c:pt>
                <c:pt idx="29">
                  <c:v>253.18914950844601</c:v>
                </c:pt>
                <c:pt idx="30">
                  <c:v>294.58266253306886</c:v>
                </c:pt>
                <c:pt idx="31">
                  <c:v>347.077465606592</c:v>
                </c:pt>
                <c:pt idx="32">
                  <c:v>415.25350951286862</c:v>
                </c:pt>
                <c:pt idx="33">
                  <c:v>506.17396225125265</c:v>
                </c:pt>
                <c:pt idx="34">
                  <c:v>630.90051334843622</c:v>
                </c:pt>
                <c:pt idx="35">
                  <c:v>806.78297126054895</c:v>
                </c:pt>
                <c:pt idx="36">
                  <c:v>1060.4991353718754</c:v>
                </c:pt>
                <c:pt idx="37">
                  <c:v>1431.4704663765142</c:v>
                </c:pt>
                <c:pt idx="38">
                  <c:v>1976.163070450267</c:v>
                </c:pt>
                <c:pt idx="39">
                  <c:v>2778.3067397749232</c:v>
                </c:pt>
                <c:pt idx="40">
                  <c:v>3978.3253559225318</c:v>
                </c:pt>
                <c:pt idx="41">
                  <c:v>5852.6084780998926</c:v>
                </c:pt>
                <c:pt idx="42">
                  <c:v>9048.9807096760287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67776"/>
        <c:axId val="49866240"/>
      </c:scatterChart>
      <c:valAx>
        <c:axId val="4984985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Water content kg/kg</a:t>
                </a:r>
              </a:p>
            </c:rich>
          </c:tx>
          <c:layout>
            <c:manualLayout>
              <c:xMode val="edge"/>
              <c:yMode val="edge"/>
              <c:x val="0.33037730644030144"/>
              <c:y val="0.89877633539050861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9851776"/>
        <c:crosses val="autoZero"/>
        <c:crossBetween val="midCat"/>
      </c:valAx>
      <c:valAx>
        <c:axId val="49851776"/>
        <c:scaling>
          <c:orientation val="minMax"/>
          <c:min val="0.7250000000000000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Specific volume dm3/kg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9849856"/>
        <c:crosses val="autoZero"/>
        <c:crossBetween val="midCat"/>
      </c:valAx>
      <c:valAx>
        <c:axId val="49866240"/>
        <c:scaling>
          <c:orientation val="minMax"/>
          <c:max val="1000"/>
        </c:scaling>
        <c:delete val="0"/>
        <c:axPos val="r"/>
        <c:numFmt formatCode="General" sourceLinked="1"/>
        <c:majorTickMark val="out"/>
        <c:minorTickMark val="none"/>
        <c:tickLblPos val="nextTo"/>
        <c:crossAx val="49867776"/>
        <c:crosses val="max"/>
        <c:crossBetween val="midCat"/>
      </c:valAx>
      <c:valAx>
        <c:axId val="4986777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98662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'NP5H20 CRNa'!$AC$23</c:f>
              <c:strCache>
                <c:ptCount val="1"/>
                <c:pt idx="0">
                  <c:v>Wre</c:v>
                </c:pt>
              </c:strCache>
            </c:strRef>
          </c:tx>
          <c:invertIfNegative val="0"/>
          <c:cat>
            <c:strRef>
              <c:f>'NP5H20 CRNa'!$Y$24:$Y$30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'NP5H20 CRNa'!$AC$24:$AC$30</c:f>
              <c:numCache>
                <c:formatCode>General</c:formatCode>
                <c:ptCount val="7"/>
                <c:pt idx="0">
                  <c:v>1.3763752136079794E-2</c:v>
                </c:pt>
                <c:pt idx="1">
                  <c:v>2.4159561513068476E-2</c:v>
                </c:pt>
                <c:pt idx="2">
                  <c:v>2.3584653119703248E-2</c:v>
                </c:pt>
                <c:pt idx="3">
                  <c:v>2.4937134352809136E-2</c:v>
                </c:pt>
                <c:pt idx="4">
                  <c:v>2.5190319951114353E-2</c:v>
                </c:pt>
                <c:pt idx="5">
                  <c:v>2.5258384075009747E-2</c:v>
                </c:pt>
                <c:pt idx="6">
                  <c:v>2.5258384075009747E-2</c:v>
                </c:pt>
              </c:numCache>
            </c:numRef>
          </c:val>
        </c:ser>
        <c:ser>
          <c:idx val="0"/>
          <c:order val="1"/>
          <c:tx>
            <c:strRef>
              <c:f>'NP5H20 CRNa'!$AD$23</c:f>
              <c:strCache>
                <c:ptCount val="1"/>
                <c:pt idx="0">
                  <c:v>Wbs</c:v>
                </c:pt>
              </c:strCache>
            </c:strRef>
          </c:tx>
          <c:invertIfNegative val="0"/>
          <c:cat>
            <c:strRef>
              <c:f>'NP5H20 CRNa'!$Y$24:$Y$30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'NP5H20 CRNa'!$AD$24:$AD$30</c:f>
              <c:numCache>
                <c:formatCode>General</c:formatCode>
                <c:ptCount val="7"/>
                <c:pt idx="0">
                  <c:v>8.7434642670796317E-5</c:v>
                </c:pt>
                <c:pt idx="1">
                  <c:v>3.8815622144506823E-3</c:v>
                </c:pt>
                <c:pt idx="2">
                  <c:v>2.8265804836866654E-3</c:v>
                </c:pt>
                <c:pt idx="3">
                  <c:v>7.286773148022424E-3</c:v>
                </c:pt>
                <c:pt idx="4">
                  <c:v>1.1448209454550841E-2</c:v>
                </c:pt>
                <c:pt idx="5">
                  <c:v>1.5991355914322027E-2</c:v>
                </c:pt>
                <c:pt idx="6">
                  <c:v>1.5991355914322027E-2</c:v>
                </c:pt>
              </c:numCache>
            </c:numRef>
          </c:val>
        </c:ser>
        <c:ser>
          <c:idx val="2"/>
          <c:order val="2"/>
          <c:tx>
            <c:strRef>
              <c:f>'NP5H20 CRNa'!$AF$23</c:f>
              <c:strCache>
                <c:ptCount val="1"/>
                <c:pt idx="0">
                  <c:v>Wma</c:v>
                </c:pt>
              </c:strCache>
            </c:strRef>
          </c:tx>
          <c:invertIfNegative val="0"/>
          <c:cat>
            <c:strRef>
              <c:f>'NP5H20 CRNa'!$Y$24:$Y$30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'NP5H20 CRNa'!$AF$24:$AF$30</c:f>
              <c:numCache>
                <c:formatCode>General</c:formatCode>
                <c:ptCount val="7"/>
                <c:pt idx="0">
                  <c:v>1.4928231212392971E-3</c:v>
                </c:pt>
                <c:pt idx="1">
                  <c:v>6.0955957067743861E-3</c:v>
                </c:pt>
                <c:pt idx="2">
                  <c:v>5.1407859508637663E-3</c:v>
                </c:pt>
                <c:pt idx="3">
                  <c:v>1.0003691306313957E-2</c:v>
                </c:pt>
                <c:pt idx="4">
                  <c:v>2.0749655767219218E-2</c:v>
                </c:pt>
                <c:pt idx="5">
                  <c:v>0.16804533598064419</c:v>
                </c:pt>
                <c:pt idx="6">
                  <c:v>0.16804533598064419</c:v>
                </c:pt>
              </c:numCache>
            </c:numRef>
          </c:val>
        </c:ser>
        <c:ser>
          <c:idx val="3"/>
          <c:order val="3"/>
          <c:tx>
            <c:strRef>
              <c:f>'NP5H20 CRNa'!$AG$23</c:f>
              <c:strCache>
                <c:ptCount val="1"/>
                <c:pt idx="0">
                  <c:v>Wip</c:v>
                </c:pt>
              </c:strCache>
            </c:strRef>
          </c:tx>
          <c:invertIfNegative val="0"/>
          <c:cat>
            <c:strRef>
              <c:f>'NP5H20 CRNa'!$Y$24:$Y$30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'NP5H20 CRNa'!$AG$24:$AG$30</c:f>
              <c:numCache>
                <c:formatCode>_(* #,##0.00_);_(* \(#,##0.00\);_(* "-"??_);_(@_)</c:formatCode>
                <c:ptCount val="7"/>
                <c:pt idx="0">
                  <c:v>9.2162165853511721E-11</c:v>
                </c:pt>
                <c:pt idx="1">
                  <c:v>5.1431238007982542E-10</c:v>
                </c:pt>
                <c:pt idx="2">
                  <c:v>4.060581587196773E-10</c:v>
                </c:pt>
                <c:pt idx="3">
                  <c:v>1.0774306388941059E-9</c:v>
                </c:pt>
                <c:pt idx="4">
                  <c:v>4.3014475558695706E-9</c:v>
                </c:pt>
                <c:pt idx="5">
                  <c:v>4.4653362441834585E-3</c:v>
                </c:pt>
                <c:pt idx="6">
                  <c:v>4.4653362441834585E-3</c:v>
                </c:pt>
              </c:numCache>
            </c:numRef>
          </c:val>
        </c:ser>
        <c:ser>
          <c:idx val="4"/>
          <c:order val="4"/>
          <c:tx>
            <c:strRef>
              <c:f>'NP5H20 CRNa'!$AH$23</c:f>
              <c:strCache>
                <c:ptCount val="1"/>
                <c:pt idx="0">
                  <c:v>V Air </c:v>
                </c:pt>
              </c:strCache>
            </c:strRef>
          </c:tx>
          <c:invertIfNegative val="0"/>
          <c:cat>
            <c:strRef>
              <c:f>'NP5H20 CRNa'!$Y$24:$Y$30</c:f>
              <c:strCache>
                <c:ptCount val="7"/>
                <c:pt idx="0">
                  <c:v>Shrinkage limit</c:v>
                </c:pt>
                <c:pt idx="1">
                  <c:v>Micro air entry</c:v>
                </c:pt>
                <c:pt idx="2">
                  <c:v>pF3</c:v>
                </c:pt>
                <c:pt idx="3">
                  <c:v>pt M</c:v>
                </c:pt>
                <c:pt idx="4">
                  <c:v>Field Capacity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'NP5H20 CRNa'!$AH$24:$AH$30</c:f>
              <c:numCache>
                <c:formatCode>_-* #,##0.000\ _€_-;\-* #,##0.000\ _€_-;_-* "-"???\ _€_-;_-@_-</c:formatCode>
                <c:ptCount val="7"/>
                <c:pt idx="0">
                  <c:v>0.21268463846479271</c:v>
                </c:pt>
                <c:pt idx="1">
                  <c:v>0.1950749168373255</c:v>
                </c:pt>
                <c:pt idx="2">
                  <c:v>0.1973310042905935</c:v>
                </c:pt>
                <c:pt idx="3">
                  <c:v>0.18804554039776827</c:v>
                </c:pt>
                <c:pt idx="4">
                  <c:v>0.17418816353293395</c:v>
                </c:pt>
                <c:pt idx="5">
                  <c:v>2.2500441080837909E-2</c:v>
                </c:pt>
                <c:pt idx="6">
                  <c:v>2.2500441080837909E-2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6104320"/>
        <c:axId val="66110208"/>
        <c:axId val="0"/>
      </c:bar3DChart>
      <c:catAx>
        <c:axId val="66104320"/>
        <c:scaling>
          <c:orientation val="minMax"/>
        </c:scaling>
        <c:delete val="0"/>
        <c:axPos val="b"/>
        <c:majorTickMark val="out"/>
        <c:minorTickMark val="none"/>
        <c:tickLblPos val="nextTo"/>
        <c:crossAx val="66110208"/>
        <c:crosses val="autoZero"/>
        <c:auto val="0"/>
        <c:lblAlgn val="ctr"/>
        <c:lblOffset val="100"/>
        <c:noMultiLvlLbl val="0"/>
      </c:catAx>
      <c:valAx>
        <c:axId val="66110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610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85725</xdr:rowOff>
    </xdr:from>
    <xdr:to>
      <xdr:col>6</xdr:col>
      <xdr:colOff>562500</xdr:colOff>
      <xdr:row>27</xdr:row>
      <xdr:rowOff>107225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114299</xdr:colOff>
      <xdr:row>39</xdr:row>
      <xdr:rowOff>114300</xdr:rowOff>
    </xdr:from>
    <xdr:to>
      <xdr:col>14</xdr:col>
      <xdr:colOff>409574</xdr:colOff>
      <xdr:row>51</xdr:row>
      <xdr:rowOff>171450</xdr:rowOff>
    </xdr:to>
    <xdr:sp macro="" textlink="">
      <xdr:nvSpPr>
        <xdr:cNvPr id="3" name="ZoneTexte 2"/>
        <xdr:cNvSpPr txBox="1"/>
      </xdr:nvSpPr>
      <xdr:spPr>
        <a:xfrm>
          <a:off x="3924299" y="7553325"/>
          <a:ext cx="7153275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baseline="0">
            <a:solidFill>
              <a:schemeClr val="tx1">
                <a:lumMod val="85000"/>
                <a:lumOff val="1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180975</xdr:colOff>
      <xdr:row>1</xdr:row>
      <xdr:rowOff>9525</xdr:rowOff>
    </xdr:from>
    <xdr:to>
      <xdr:col>13</xdr:col>
      <xdr:colOff>523875</xdr:colOff>
      <xdr:row>4</xdr:row>
      <xdr:rowOff>114300</xdr:rowOff>
    </xdr:to>
    <xdr:sp macro="" textlink="">
      <xdr:nvSpPr>
        <xdr:cNvPr id="4" name="ZoneTexte 3"/>
        <xdr:cNvSpPr txBox="1"/>
      </xdr:nvSpPr>
      <xdr:spPr>
        <a:xfrm>
          <a:off x="7038975" y="200025"/>
          <a:ext cx="33909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4</xdr:row>
      <xdr:rowOff>38100</xdr:rowOff>
    </xdr:from>
    <xdr:to>
      <xdr:col>16</xdr:col>
      <xdr:colOff>228600</xdr:colOff>
      <xdr:row>16</xdr:row>
      <xdr:rowOff>161925</xdr:rowOff>
    </xdr:to>
    <xdr:graphicFrame macro="">
      <xdr:nvGraphicFramePr>
        <xdr:cNvPr id="7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161925</xdr:colOff>
      <xdr:row>17</xdr:row>
      <xdr:rowOff>104776</xdr:rowOff>
    </xdr:from>
    <xdr:ext cx="152400" cy="190500"/>
    <xdr:sp macro="" textlink="">
      <xdr:nvSpPr>
        <xdr:cNvPr id="8" name="ZoneTexte 7"/>
        <xdr:cNvSpPr txBox="1"/>
      </xdr:nvSpPr>
      <xdr:spPr>
        <a:xfrm>
          <a:off x="2352675" y="3371851"/>
          <a:ext cx="1524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FR" sz="1100"/>
            <a:t>M</a:t>
          </a:r>
        </a:p>
      </xdr:txBody>
    </xdr:sp>
    <xdr:clientData/>
  </xdr:oneCellAnchor>
  <xdr:twoCellAnchor>
    <xdr:from>
      <xdr:col>1</xdr:col>
      <xdr:colOff>285751</xdr:colOff>
      <xdr:row>4</xdr:row>
      <xdr:rowOff>47625</xdr:rowOff>
    </xdr:from>
    <xdr:to>
      <xdr:col>9</xdr:col>
      <xdr:colOff>419101</xdr:colOff>
      <xdr:row>16</xdr:row>
      <xdr:rowOff>171450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523875</xdr:colOff>
      <xdr:row>18</xdr:row>
      <xdr:rowOff>76199</xdr:rowOff>
    </xdr:from>
    <xdr:to>
      <xdr:col>12</xdr:col>
      <xdr:colOff>476250</xdr:colOff>
      <xdr:row>27</xdr:row>
      <xdr:rowOff>28574</xdr:rowOff>
    </xdr:to>
    <xdr:sp macro="" textlink="">
      <xdr:nvSpPr>
        <xdr:cNvPr id="10" name="ZoneTexte 9"/>
        <xdr:cNvSpPr txBox="1"/>
      </xdr:nvSpPr>
      <xdr:spPr>
        <a:xfrm>
          <a:off x="2009775" y="3533774"/>
          <a:ext cx="5076825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Echantillon de Maha 80% de sol et 20% de MO</a:t>
          </a:r>
        </a:p>
        <a:p>
          <a:r>
            <a:rPr lang="fr-FR" sz="1100" b="1"/>
            <a:t>Traitement de la CR avec  la courbe des pF</a:t>
          </a:r>
        </a:p>
        <a:p>
          <a:r>
            <a:rPr lang="fr-FR" sz="1100"/>
            <a:t>=&gt;</a:t>
          </a:r>
          <a:r>
            <a:rPr lang="fr-FR" sz="1100" baseline="0"/>
            <a:t> F et D sont donnés par la courbe des pFs (feuille précédente R80 pF juillet) et détermination de Kbs', le coef de Wbs</a:t>
          </a:r>
        </a:p>
        <a:p>
          <a:endParaRPr lang="fr-FR" sz="1100"/>
        </a:p>
        <a:p>
          <a:r>
            <a:rPr lang="fr-FR" sz="1100"/>
            <a:t>Equations thermo</a:t>
          </a:r>
          <a:r>
            <a:rPr lang="fr-FR" sz="1100" baseline="0"/>
            <a:t> utilisées. Coefma=1</a:t>
          </a:r>
        </a:p>
        <a:p>
          <a:r>
            <a:rPr lang="fr-FR" sz="1100" baseline="0"/>
            <a:t>Ai modifié les valeurs des W aux points de transition:</a:t>
          </a:r>
        </a:p>
        <a:p>
          <a:r>
            <a:rPr lang="fr-FR" sz="1100" baseline="0"/>
            <a:t>WM = F et WN=WmiN; de plus WD et WC sont calculés comme avant mais en tenant compte de Kbs</a:t>
          </a:r>
        </a:p>
      </xdr:txBody>
    </xdr:sp>
    <xdr:clientData/>
  </xdr:twoCellAnchor>
  <xdr:twoCellAnchor>
    <xdr:from>
      <xdr:col>25</xdr:col>
      <xdr:colOff>38100</xdr:colOff>
      <xdr:row>6</xdr:row>
      <xdr:rowOff>38100</xdr:rowOff>
    </xdr:from>
    <xdr:to>
      <xdr:col>31</xdr:col>
      <xdr:colOff>38100</xdr:colOff>
      <xdr:row>20</xdr:row>
      <xdr:rowOff>85725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0.6416</cdr:x>
      <cdr:y>0.11463</cdr:y>
    </cdr:from>
    <cdr:to>
      <cdr:x>0.74801</cdr:x>
      <cdr:y>0.17842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29706" y="372318"/>
          <a:ext cx="552236" cy="207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72000" tIns="0" rIns="72000" bIns="0" rtlCol="0">
          <a:spAutoFit/>
        </a:bodyPr>
        <a:lstStyle xmlns:a="http://schemas.openxmlformats.org/drawingml/2006/main"/>
        <a:p xmlns:a="http://schemas.openxmlformats.org/drawingml/2006/main">
          <a:r>
            <a:rPr lang="fr-FR" sz="1100"/>
            <a:t>Dsat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85725</xdr:rowOff>
    </xdr:from>
    <xdr:to>
      <xdr:col>6</xdr:col>
      <xdr:colOff>571499</xdr:colOff>
      <xdr:row>27</xdr:row>
      <xdr:rowOff>114299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114299</xdr:colOff>
      <xdr:row>39</xdr:row>
      <xdr:rowOff>114300</xdr:rowOff>
    </xdr:from>
    <xdr:to>
      <xdr:col>14</xdr:col>
      <xdr:colOff>409574</xdr:colOff>
      <xdr:row>51</xdr:row>
      <xdr:rowOff>171450</xdr:rowOff>
    </xdr:to>
    <xdr:sp macro="" textlink="">
      <xdr:nvSpPr>
        <xdr:cNvPr id="3" name="ZoneTexte 2"/>
        <xdr:cNvSpPr txBox="1"/>
      </xdr:nvSpPr>
      <xdr:spPr>
        <a:xfrm>
          <a:off x="4000499" y="7553325"/>
          <a:ext cx="7153275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baseline="0">
            <a:solidFill>
              <a:schemeClr val="tx1">
                <a:lumMod val="85000"/>
                <a:lumOff val="1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180975</xdr:colOff>
      <xdr:row>1</xdr:row>
      <xdr:rowOff>9525</xdr:rowOff>
    </xdr:from>
    <xdr:to>
      <xdr:col>13</xdr:col>
      <xdr:colOff>523875</xdr:colOff>
      <xdr:row>4</xdr:row>
      <xdr:rowOff>114300</xdr:rowOff>
    </xdr:to>
    <xdr:sp macro="" textlink="">
      <xdr:nvSpPr>
        <xdr:cNvPr id="4" name="ZoneTexte 3"/>
        <xdr:cNvSpPr txBox="1"/>
      </xdr:nvSpPr>
      <xdr:spPr>
        <a:xfrm>
          <a:off x="7115175" y="200025"/>
          <a:ext cx="33909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4</xdr:row>
      <xdr:rowOff>38100</xdr:rowOff>
    </xdr:from>
    <xdr:to>
      <xdr:col>16</xdr:col>
      <xdr:colOff>228600</xdr:colOff>
      <xdr:row>16</xdr:row>
      <xdr:rowOff>161925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161925</xdr:colOff>
      <xdr:row>17</xdr:row>
      <xdr:rowOff>104776</xdr:rowOff>
    </xdr:from>
    <xdr:ext cx="152400" cy="190500"/>
    <xdr:sp macro="" textlink="">
      <xdr:nvSpPr>
        <xdr:cNvPr id="3" name="ZoneTexte 2"/>
        <xdr:cNvSpPr txBox="1"/>
      </xdr:nvSpPr>
      <xdr:spPr>
        <a:xfrm>
          <a:off x="1714500" y="3352801"/>
          <a:ext cx="1524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FR" sz="1100"/>
            <a:t>M</a:t>
          </a:r>
        </a:p>
      </xdr:txBody>
    </xdr:sp>
    <xdr:clientData/>
  </xdr:oneCellAnchor>
  <xdr:twoCellAnchor>
    <xdr:from>
      <xdr:col>1</xdr:col>
      <xdr:colOff>285751</xdr:colOff>
      <xdr:row>4</xdr:row>
      <xdr:rowOff>47625</xdr:rowOff>
    </xdr:from>
    <xdr:to>
      <xdr:col>9</xdr:col>
      <xdr:colOff>419101</xdr:colOff>
      <xdr:row>16</xdr:row>
      <xdr:rowOff>171450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523875</xdr:colOff>
      <xdr:row>18</xdr:row>
      <xdr:rowOff>76199</xdr:rowOff>
    </xdr:from>
    <xdr:to>
      <xdr:col>12</xdr:col>
      <xdr:colOff>476250</xdr:colOff>
      <xdr:row>27</xdr:row>
      <xdr:rowOff>28574</xdr:rowOff>
    </xdr:to>
    <xdr:sp macro="" textlink="">
      <xdr:nvSpPr>
        <xdr:cNvPr id="5" name="ZoneTexte 4"/>
        <xdr:cNvSpPr txBox="1"/>
      </xdr:nvSpPr>
      <xdr:spPr>
        <a:xfrm>
          <a:off x="1552575" y="3514724"/>
          <a:ext cx="459105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Echantillon de Maha 80% de sol et 20% de MO</a:t>
          </a:r>
        </a:p>
        <a:p>
          <a:r>
            <a:rPr lang="fr-FR" sz="1100" b="1"/>
            <a:t>Traitement de la CR avec  la courbe des pF</a:t>
          </a:r>
        </a:p>
        <a:p>
          <a:r>
            <a:rPr lang="fr-FR" sz="1100"/>
            <a:t>=&gt;</a:t>
          </a:r>
          <a:r>
            <a:rPr lang="fr-FR" sz="1100" baseline="0"/>
            <a:t> F et D sont donnés par la courbe des pFs (feuille précédente R80 pF juillet) et détermination de Kbs', le coef de Wbs</a:t>
          </a:r>
        </a:p>
        <a:p>
          <a:endParaRPr lang="fr-FR" sz="1100"/>
        </a:p>
        <a:p>
          <a:r>
            <a:rPr lang="fr-FR" sz="1100"/>
            <a:t>Equations thermo</a:t>
          </a:r>
          <a:r>
            <a:rPr lang="fr-FR" sz="1100" baseline="0"/>
            <a:t> utilisées. Coefma=1</a:t>
          </a:r>
        </a:p>
        <a:p>
          <a:r>
            <a:rPr lang="fr-FR" sz="1100" baseline="0"/>
            <a:t>Ai modifié les valeurs des W aux points de transition:</a:t>
          </a:r>
        </a:p>
        <a:p>
          <a:r>
            <a:rPr lang="fr-FR" sz="1100" baseline="0"/>
            <a:t>WM = F et WN=WmiN; de plus WD et WC sont calculés comme avant mais en tenant compte de Kbs</a:t>
          </a:r>
        </a:p>
      </xdr:txBody>
    </xdr:sp>
    <xdr:clientData/>
  </xdr:twoCellAnchor>
  <xdr:twoCellAnchor>
    <xdr:from>
      <xdr:col>25</xdr:col>
      <xdr:colOff>38100</xdr:colOff>
      <xdr:row>6</xdr:row>
      <xdr:rowOff>38100</xdr:rowOff>
    </xdr:from>
    <xdr:to>
      <xdr:col>31</xdr:col>
      <xdr:colOff>38100</xdr:colOff>
      <xdr:row>20</xdr:row>
      <xdr:rowOff>85725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0.6416</cdr:x>
      <cdr:y>0.11463</cdr:y>
    </cdr:from>
    <cdr:to>
      <cdr:x>0.74801</cdr:x>
      <cdr:y>0.17842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29706" y="372318"/>
          <a:ext cx="552236" cy="207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72000" tIns="0" rIns="72000" bIns="0" rtlCol="0">
          <a:spAutoFit/>
        </a:bodyPr>
        <a:lstStyle xmlns:a="http://schemas.openxmlformats.org/drawingml/2006/main"/>
        <a:p xmlns:a="http://schemas.openxmlformats.org/drawingml/2006/main">
          <a:r>
            <a:rPr lang="fr-FR" sz="1100"/>
            <a:t>Dsat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workbookViewId="0">
      <selection activeCell="H16" sqref="H16"/>
    </sheetView>
  </sheetViews>
  <sheetFormatPr baseColWidth="10" defaultRowHeight="15" x14ac:dyDescent="0.25"/>
  <sheetData>
    <row r="1" spans="1:21" x14ac:dyDescent="0.25">
      <c r="A1" s="59" t="s">
        <v>52</v>
      </c>
      <c r="B1" s="59" t="s">
        <v>53</v>
      </c>
      <c r="C1" s="60" t="s">
        <v>54</v>
      </c>
      <c r="D1" s="61" t="s">
        <v>55</v>
      </c>
      <c r="E1" s="61" t="s">
        <v>56</v>
      </c>
      <c r="F1" s="61" t="s">
        <v>57</v>
      </c>
      <c r="G1" s="62" t="s">
        <v>58</v>
      </c>
      <c r="H1" s="63" t="s">
        <v>59</v>
      </c>
      <c r="J1" s="64"/>
      <c r="K1" s="65" t="s">
        <v>60</v>
      </c>
      <c r="L1" s="66" t="s">
        <v>94</v>
      </c>
      <c r="P1" s="67" t="s">
        <v>61</v>
      </c>
      <c r="Q1" s="68" t="s">
        <v>62</v>
      </c>
      <c r="S1" t="s">
        <v>63</v>
      </c>
      <c r="T1" t="s">
        <v>6</v>
      </c>
      <c r="U1" t="s">
        <v>2</v>
      </c>
    </row>
    <row r="2" spans="1:21" x14ac:dyDescent="0.25">
      <c r="A2" s="69" t="s">
        <v>64</v>
      </c>
      <c r="B2" s="70">
        <v>0.53800000000000003</v>
      </c>
      <c r="C2" s="71">
        <v>2</v>
      </c>
      <c r="D2" s="72">
        <f t="shared" ref="D2:D12" si="0">IF(AND(B2&gt;0,B2&lt;&gt;""),1/2*(B2+K$23)+1/2*POWER((B2+K$23)^2-4*K$22*(B2),0.5),"")</f>
        <v>0.20941715300551453</v>
      </c>
      <c r="E2" s="10">
        <f t="shared" ref="E2:E12" si="1">IF(AND(B2&gt;0,B2&lt;&gt;""),B2-D2,"")</f>
        <v>0.32858284699448548</v>
      </c>
      <c r="F2" s="73">
        <f t="shared" ref="F2:F12" si="2">IF(AND(B2&gt;0,B2&lt;&gt;""),(M$17*10/(B2-D2)-M$17*10/(K$17))+N$17,"")</f>
        <v>10.778013004395767</v>
      </c>
      <c r="G2" s="74">
        <f t="shared" ref="G2:G12" si="3">IF(AND(B2&gt;0,B2&lt;&gt;""),10*L$17/(D2)-10*L$17/(J$17-K$17)+N$17,"")</f>
        <v>10.778013004396232</v>
      </c>
      <c r="H2" s="29"/>
      <c r="P2" s="34">
        <f>B2</f>
        <v>0.53800000000000003</v>
      </c>
      <c r="Q2" s="75">
        <f>IF(AND(C2&gt;0,C2&lt;&gt;""),(P2-B2)^2/B2,"")</f>
        <v>0</v>
      </c>
      <c r="S2" s="76">
        <f>J$17</f>
        <v>0.53800000000000003</v>
      </c>
      <c r="T2" s="77">
        <f t="shared" ref="T2:T65" si="4">1/2*(S2+K$23)+1/2*POWER((S2+K$23)^2-4*K$22*(S2),0.5)</f>
        <v>0.20941715300551453</v>
      </c>
      <c r="U2">
        <f>10*L$17/(T2)-10*L$17/(J$17-K$17)+N$17</f>
        <v>10.778013004396232</v>
      </c>
    </row>
    <row r="3" spans="1:21" x14ac:dyDescent="0.25">
      <c r="A3" s="78">
        <v>10</v>
      </c>
      <c r="B3" s="79">
        <v>0.49474160590129512</v>
      </c>
      <c r="C3" s="71">
        <f t="shared" ref="C3:C12" si="5">IF(A3&lt;&gt;"",M$28*LN(A3*0.001+1)/100,"")</f>
        <v>13.604003895066056</v>
      </c>
      <c r="D3" s="72">
        <f t="shared" si="0"/>
        <v>0.1667141133351312</v>
      </c>
      <c r="E3" s="10">
        <f t="shared" si="1"/>
        <v>0.32802749256616393</v>
      </c>
      <c r="F3" s="73">
        <f t="shared" si="2"/>
        <v>16.573455693675974</v>
      </c>
      <c r="G3" s="74">
        <f t="shared" si="3"/>
        <v>16.573455693676877</v>
      </c>
      <c r="H3" s="29">
        <f t="shared" ref="H3:H12" si="6">IF(AND(B3&gt;0,C3&lt;&gt;0,C3&lt;&gt;""),(F3-C3)*(F3-C3)/C3,"")</f>
        <v>0.64816535280952803</v>
      </c>
      <c r="P3" s="34">
        <f t="shared" ref="P3:P12" si="7">IF(AND(C3&gt;0,C3&lt;&gt;""),(L$17/(C3/10+L$17/(J$17-K$17))+M$17/(C3/10+M$17/(K$17))),"")</f>
        <v>0.45806444034289301</v>
      </c>
      <c r="Q3" s="75">
        <f t="shared" ref="Q3:Q12" si="8">IF(AND(C3&gt;0,C3&lt;&gt;""),(P3-B3)^2/B3,"")</f>
        <v>2.719024349989314E-3</v>
      </c>
      <c r="S3" s="76">
        <f>S2-0.005</f>
        <v>0.53300000000000003</v>
      </c>
      <c r="T3" s="77">
        <f t="shared" si="4"/>
        <v>0.20446969447610341</v>
      </c>
      <c r="U3">
        <f t="shared" ref="U3:U66" si="9">10*L$17/(T3)-10*L$17/(J$17-K$17)+N$17</f>
        <v>11.325474282594936</v>
      </c>
    </row>
    <row r="4" spans="1:21" x14ac:dyDescent="0.25">
      <c r="A4" s="139">
        <v>31.622776601683803</v>
      </c>
      <c r="B4" s="79">
        <v>0.43403413926342127</v>
      </c>
      <c r="C4" s="71">
        <f t="shared" si="5"/>
        <v>42.56486160985488</v>
      </c>
      <c r="D4" s="72">
        <f t="shared" si="0"/>
        <v>0.10749756914670081</v>
      </c>
      <c r="E4" s="10">
        <f t="shared" si="1"/>
        <v>0.32653657011672044</v>
      </c>
      <c r="F4" s="73">
        <f t="shared" si="2"/>
        <v>32.229588330023567</v>
      </c>
      <c r="G4" s="74">
        <f t="shared" si="3"/>
        <v>32.22958833002383</v>
      </c>
      <c r="H4" s="29">
        <f t="shared" si="6"/>
        <v>2.5095317999122533</v>
      </c>
      <c r="P4" s="34">
        <f t="shared" si="7"/>
        <v>0.3972295471672343</v>
      </c>
      <c r="Q4" s="75">
        <f t="shared" si="8"/>
        <v>3.1209019679085581E-3</v>
      </c>
      <c r="S4" s="76">
        <f t="shared" ref="S4:S67" si="10">S3-0.005</f>
        <v>0.52800000000000002</v>
      </c>
      <c r="T4" s="77">
        <f t="shared" si="4"/>
        <v>0.19952479435819681</v>
      </c>
      <c r="U4">
        <f t="shared" si="9"/>
        <v>11.899781332460471</v>
      </c>
    </row>
    <row r="5" spans="1:21" x14ac:dyDescent="0.25">
      <c r="A5" s="139">
        <v>100</v>
      </c>
      <c r="B5" s="79">
        <v>0.35070656257487259</v>
      </c>
      <c r="C5" s="71">
        <f t="shared" si="5"/>
        <v>130.3072306268748</v>
      </c>
      <c r="D5" s="72">
        <f t="shared" si="0"/>
        <v>3.3243582641021202E-2</v>
      </c>
      <c r="E5" s="10">
        <f t="shared" si="1"/>
        <v>0.31746297993385142</v>
      </c>
      <c r="F5" s="73">
        <f t="shared" si="2"/>
        <v>130.68186274906756</v>
      </c>
      <c r="G5" s="74">
        <f t="shared" si="3"/>
        <v>130.68186274906842</v>
      </c>
      <c r="H5" s="29">
        <f t="shared" si="6"/>
        <v>1.0770639994685644E-3</v>
      </c>
      <c r="P5" s="34">
        <f t="shared" si="7"/>
        <v>0.34751571257802116</v>
      </c>
      <c r="Q5" s="75">
        <f t="shared" si="8"/>
        <v>2.9031460454159912E-5</v>
      </c>
      <c r="S5" s="76">
        <f t="shared" si="10"/>
        <v>0.52300000000000002</v>
      </c>
      <c r="T5" s="77">
        <f t="shared" si="4"/>
        <v>0.19458264188603364</v>
      </c>
      <c r="U5">
        <f t="shared" si="9"/>
        <v>12.502934504376846</v>
      </c>
    </row>
    <row r="6" spans="1:21" ht="15.75" thickBot="1" x14ac:dyDescent="0.3">
      <c r="A6" s="139">
        <v>316.22776601683825</v>
      </c>
      <c r="B6" s="79">
        <v>0.30449507235619583</v>
      </c>
      <c r="C6" s="71">
        <f t="shared" si="5"/>
        <v>375.66295450164637</v>
      </c>
      <c r="D6" s="80">
        <f t="shared" si="0"/>
        <v>1.0978497006786807E-2</v>
      </c>
      <c r="E6" s="10">
        <f t="shared" si="1"/>
        <v>0.293516575349409</v>
      </c>
      <c r="F6" s="73">
        <f t="shared" si="2"/>
        <v>419.74060217901348</v>
      </c>
      <c r="G6" s="74">
        <f t="shared" si="3"/>
        <v>419.74060217901371</v>
      </c>
      <c r="H6" s="29">
        <f t="shared" si="6"/>
        <v>5.1717610200544586</v>
      </c>
      <c r="J6" s="81"/>
      <c r="K6" s="82" t="s">
        <v>36</v>
      </c>
      <c r="L6" s="83"/>
      <c r="M6" s="81"/>
      <c r="N6" s="81"/>
      <c r="P6" s="34">
        <f t="shared" si="7"/>
        <v>0.307985853352296</v>
      </c>
      <c r="Q6" s="75">
        <f t="shared" si="8"/>
        <v>4.0018880661817609E-5</v>
      </c>
      <c r="S6" s="76">
        <f t="shared" si="10"/>
        <v>0.51800000000000002</v>
      </c>
      <c r="T6" s="77">
        <f t="shared" si="4"/>
        <v>0.18964344518159859</v>
      </c>
      <c r="U6">
        <f t="shared" si="9"/>
        <v>13.137135375273449</v>
      </c>
    </row>
    <row r="7" spans="1:21" x14ac:dyDescent="0.25">
      <c r="A7" s="139">
        <v>1000</v>
      </c>
      <c r="B7" s="79">
        <v>0.27230022297489137</v>
      </c>
      <c r="C7" s="71">
        <f t="shared" si="5"/>
        <v>947.66466395328564</v>
      </c>
      <c r="D7" s="80">
        <f t="shared" si="0"/>
        <v>5.7800324173469045E-3</v>
      </c>
      <c r="E7" s="10">
        <f t="shared" si="1"/>
        <v>0.26652019055754445</v>
      </c>
      <c r="F7" s="73">
        <f t="shared" si="2"/>
        <v>807.90381310582882</v>
      </c>
      <c r="G7" s="74">
        <f t="shared" si="3"/>
        <v>807.90381310582893</v>
      </c>
      <c r="H7" s="29">
        <f t="shared" si="6"/>
        <v>20.611822063851839</v>
      </c>
      <c r="J7" s="84" t="s">
        <v>65</v>
      </c>
      <c r="K7" s="85" t="s">
        <v>51</v>
      </c>
      <c r="L7" s="86" t="s">
        <v>66</v>
      </c>
      <c r="M7" s="87" t="s">
        <v>67</v>
      </c>
      <c r="N7" s="88" t="s">
        <v>68</v>
      </c>
      <c r="P7" s="34">
        <f t="shared" si="7"/>
        <v>0.26222402873406542</v>
      </c>
      <c r="Q7" s="75">
        <f t="shared" si="8"/>
        <v>3.7285937289965458E-4</v>
      </c>
      <c r="S7" s="76">
        <f t="shared" si="10"/>
        <v>0.51300000000000001</v>
      </c>
      <c r="T7" s="77">
        <f t="shared" si="4"/>
        <v>0.18470743363750752</v>
      </c>
      <c r="U7">
        <f t="shared" si="9"/>
        <v>13.804812350451765</v>
      </c>
    </row>
    <row r="8" spans="1:21" x14ac:dyDescent="0.25">
      <c r="A8" s="139">
        <v>1584.8931924611156</v>
      </c>
      <c r="B8" s="79">
        <v>0.23904260346081266</v>
      </c>
      <c r="C8" s="71">
        <f t="shared" si="5"/>
        <v>1298.3997814403965</v>
      </c>
      <c r="D8" s="80">
        <f t="shared" si="0"/>
        <v>3.4490834872331691E-3</v>
      </c>
      <c r="E8" s="10">
        <f t="shared" si="1"/>
        <v>0.2355935199735795</v>
      </c>
      <c r="F8" s="73">
        <f t="shared" si="2"/>
        <v>1361.9056709154547</v>
      </c>
      <c r="G8" s="74">
        <f t="shared" si="3"/>
        <v>1361.9056709154538</v>
      </c>
      <c r="H8" s="29">
        <f t="shared" si="6"/>
        <v>3.106129603275388</v>
      </c>
      <c r="J8" s="89">
        <v>0.53800000000000003</v>
      </c>
      <c r="K8" s="90">
        <v>0.33216245836016967</v>
      </c>
      <c r="L8" s="91">
        <v>0.13933680688991804</v>
      </c>
      <c r="M8" s="92">
        <v>112.4790160912619</v>
      </c>
      <c r="N8" s="93">
        <v>10.778013004396222</v>
      </c>
      <c r="P8" s="34">
        <f t="shared" si="7"/>
        <v>0.24181125747340262</v>
      </c>
      <c r="Q8" s="75">
        <f t="shared" si="8"/>
        <v>3.2067275583731463E-5</v>
      </c>
      <c r="S8" s="76">
        <f t="shared" si="10"/>
        <v>0.50800000000000001</v>
      </c>
      <c r="T8" s="77">
        <f t="shared" si="4"/>
        <v>0.17977486066422299</v>
      </c>
      <c r="U8">
        <f t="shared" si="9"/>
        <v>14.508650216138502</v>
      </c>
    </row>
    <row r="9" spans="1:21" x14ac:dyDescent="0.25">
      <c r="A9" s="139">
        <v>5011.8723362727324</v>
      </c>
      <c r="B9" s="79">
        <v>0.19347338367645101</v>
      </c>
      <c r="C9" s="71">
        <f t="shared" si="5"/>
        <v>2452.380238695147</v>
      </c>
      <c r="D9" s="80">
        <f t="shared" si="0"/>
        <v>1.9172651483469472E-3</v>
      </c>
      <c r="E9" s="10">
        <f t="shared" si="1"/>
        <v>0.19155611852810406</v>
      </c>
      <c r="F9" s="73">
        <f t="shared" si="2"/>
        <v>2459.4797035842003</v>
      </c>
      <c r="G9" s="74">
        <f t="shared" si="3"/>
        <v>2459.479703584203</v>
      </c>
      <c r="H9" s="29">
        <f t="shared" si="6"/>
        <v>2.0552441630225262E-2</v>
      </c>
      <c r="P9" s="34">
        <f t="shared" si="7"/>
        <v>0.19335060486849906</v>
      </c>
      <c r="Q9" s="75">
        <f t="shared" si="8"/>
        <v>7.7915811444690878E-8</v>
      </c>
      <c r="S9" s="76">
        <f t="shared" si="10"/>
        <v>0.503</v>
      </c>
      <c r="T9" s="77">
        <f t="shared" si="4"/>
        <v>0.17484600686711432</v>
      </c>
      <c r="U9">
        <f t="shared" si="9"/>
        <v>15.251624360581648</v>
      </c>
    </row>
    <row r="10" spans="1:21" x14ac:dyDescent="0.25">
      <c r="A10" s="139">
        <v>15848.931924611146</v>
      </c>
      <c r="B10" s="79">
        <v>0.14929167320185799</v>
      </c>
      <c r="C10" s="71">
        <f t="shared" si="5"/>
        <v>3861.3404473856713</v>
      </c>
      <c r="D10" s="80">
        <f t="shared" si="0"/>
        <v>1.1305259140798191E-3</v>
      </c>
      <c r="E10" s="10">
        <f t="shared" si="1"/>
        <v>0.14816114728777818</v>
      </c>
      <c r="F10" s="73">
        <f t="shared" si="2"/>
        <v>4179.2900322033647</v>
      </c>
      <c r="G10" s="74">
        <f t="shared" si="3"/>
        <v>4179.2900322033629</v>
      </c>
      <c r="H10" s="29">
        <f t="shared" si="6"/>
        <v>26.18052975727332</v>
      </c>
      <c r="J10" s="94" t="s">
        <v>69</v>
      </c>
      <c r="K10" s="95" t="s">
        <v>70</v>
      </c>
      <c r="L10" s="95"/>
      <c r="P10" s="34">
        <f t="shared" si="7"/>
        <v>0.15562872109144341</v>
      </c>
      <c r="Q10" s="75">
        <f t="shared" si="8"/>
        <v>2.6899139847271278E-4</v>
      </c>
      <c r="S10" s="76">
        <f t="shared" si="10"/>
        <v>0.498</v>
      </c>
      <c r="T10" s="77">
        <f t="shared" si="4"/>
        <v>0.16992118373241666</v>
      </c>
      <c r="U10">
        <f t="shared" si="9"/>
        <v>16.037040531608138</v>
      </c>
    </row>
    <row r="11" spans="1:21" x14ac:dyDescent="0.25">
      <c r="A11" s="78"/>
      <c r="B11" s="79"/>
      <c r="C11" s="71" t="str">
        <f t="shared" si="5"/>
        <v/>
      </c>
      <c r="D11" s="72" t="str">
        <f t="shared" si="0"/>
        <v/>
      </c>
      <c r="E11" s="10" t="str">
        <f t="shared" si="1"/>
        <v/>
      </c>
      <c r="F11" s="73" t="str">
        <f t="shared" si="2"/>
        <v/>
      </c>
      <c r="G11" s="74" t="str">
        <f t="shared" si="3"/>
        <v/>
      </c>
      <c r="H11" s="29" t="str">
        <f t="shared" si="6"/>
        <v/>
      </c>
      <c r="J11" s="96">
        <v>3</v>
      </c>
      <c r="K11" s="97" t="s">
        <v>71</v>
      </c>
      <c r="L11" s="97" t="s">
        <v>72</v>
      </c>
      <c r="P11" s="34" t="str">
        <f t="shared" si="7"/>
        <v/>
      </c>
      <c r="Q11" s="75" t="str">
        <f t="shared" si="8"/>
        <v/>
      </c>
      <c r="S11" s="76">
        <f t="shared" si="10"/>
        <v>0.49299999999999999</v>
      </c>
      <c r="T11" s="77">
        <f t="shared" si="4"/>
        <v>0.16500073791783348</v>
      </c>
      <c r="U11">
        <f t="shared" si="9"/>
        <v>16.868581184112493</v>
      </c>
    </row>
    <row r="12" spans="1:21" x14ac:dyDescent="0.25">
      <c r="A12" s="78"/>
      <c r="B12" s="79"/>
      <c r="C12" s="71" t="str">
        <f t="shared" si="5"/>
        <v/>
      </c>
      <c r="D12" s="72" t="str">
        <f t="shared" si="0"/>
        <v/>
      </c>
      <c r="E12" s="10" t="str">
        <f t="shared" si="1"/>
        <v/>
      </c>
      <c r="F12" s="73" t="str">
        <f t="shared" si="2"/>
        <v/>
      </c>
      <c r="G12" s="74" t="str">
        <f t="shared" si="3"/>
        <v/>
      </c>
      <c r="H12" s="29" t="str">
        <f t="shared" si="6"/>
        <v/>
      </c>
      <c r="J12" s="98">
        <v>9</v>
      </c>
      <c r="K12" s="99">
        <f ca="1">SUM(INDIRECT("H"&amp;J11):INDIRECT("H"&amp;J12))</f>
        <v>32.069039345533163</v>
      </c>
      <c r="L12" s="100">
        <f ca="1">SUM(INDIRECT("Q"&amp;J11):INDIRECT("Q"&amp;J12))</f>
        <v>6.3139812233086795E-3</v>
      </c>
      <c r="P12" s="34" t="str">
        <f t="shared" si="7"/>
        <v/>
      </c>
      <c r="Q12" s="75" t="str">
        <f t="shared" si="8"/>
        <v/>
      </c>
      <c r="S12" s="76">
        <f t="shared" si="10"/>
        <v>0.48799999999999999</v>
      </c>
      <c r="T12" s="77">
        <f t="shared" si="4"/>
        <v>0.1600850562641852</v>
      </c>
      <c r="U12">
        <f t="shared" si="9"/>
        <v>17.750359701239169</v>
      </c>
    </row>
    <row r="13" spans="1:21" x14ac:dyDescent="0.25">
      <c r="B13" s="101"/>
      <c r="C13" s="73"/>
      <c r="D13" s="72"/>
      <c r="E13" s="10"/>
      <c r="F13" s="73"/>
      <c r="G13" s="74"/>
      <c r="H13" s="29"/>
      <c r="O13" s="7"/>
      <c r="P13" s="7"/>
      <c r="Q13" s="46"/>
      <c r="S13" s="76">
        <f t="shared" si="10"/>
        <v>0.48299999999999998</v>
      </c>
      <c r="T13" s="77">
        <f t="shared" si="4"/>
        <v>0.15517457167016799</v>
      </c>
      <c r="U13">
        <f t="shared" si="9"/>
        <v>18.686984060011401</v>
      </c>
    </row>
    <row r="14" spans="1:21" x14ac:dyDescent="0.25">
      <c r="B14" s="9"/>
      <c r="C14" s="45"/>
      <c r="D14" s="7"/>
      <c r="E14" s="9"/>
      <c r="F14" s="44"/>
      <c r="G14" s="102"/>
      <c r="H14" s="103"/>
      <c r="J14" s="104"/>
      <c r="K14" s="104"/>
      <c r="L14" s="104"/>
      <c r="M14" s="104"/>
      <c r="N14" s="105"/>
      <c r="O14" s="7"/>
      <c r="P14" s="7"/>
      <c r="Q14" s="7"/>
      <c r="S14" s="76">
        <f t="shared" si="10"/>
        <v>0.47799999999999998</v>
      </c>
      <c r="T14" s="77">
        <f t="shared" si="4"/>
        <v>0.15026977000428976</v>
      </c>
      <c r="U14">
        <f t="shared" si="9"/>
        <v>19.683631871272272</v>
      </c>
    </row>
    <row r="15" spans="1:21" x14ac:dyDescent="0.25">
      <c r="B15" s="9"/>
      <c r="C15" s="45"/>
      <c r="D15" s="7"/>
      <c r="E15" s="9"/>
      <c r="F15" s="44"/>
      <c r="J15" s="106" t="s">
        <v>73</v>
      </c>
      <c r="K15" s="107"/>
      <c r="L15" s="108"/>
      <c r="M15" s="108"/>
      <c r="N15" s="105"/>
      <c r="O15" s="42"/>
      <c r="P15" s="109" t="s">
        <v>74</v>
      </c>
      <c r="S15" s="76">
        <f t="shared" si="10"/>
        <v>0.47299999999999998</v>
      </c>
      <c r="T15" s="77">
        <f t="shared" si="4"/>
        <v>0.1453711982681109</v>
      </c>
      <c r="U15">
        <f t="shared" si="9"/>
        <v>20.746139175010846</v>
      </c>
    </row>
    <row r="16" spans="1:21" x14ac:dyDescent="0.25">
      <c r="B16" s="9"/>
      <c r="C16" s="45"/>
      <c r="D16" s="7"/>
      <c r="E16" s="9"/>
      <c r="F16" s="44" t="str">
        <f>IF(AND(B16&gt;0,B16&lt;&gt;""),(#REF!*10/(B16-D16)-#REF!*10/($N$15))+N$8,"")</f>
        <v/>
      </c>
      <c r="J16" s="110" t="s">
        <v>75</v>
      </c>
      <c r="K16" s="111" t="s">
        <v>76</v>
      </c>
      <c r="L16" s="111" t="s">
        <v>77</v>
      </c>
      <c r="M16" s="111" t="s">
        <v>78</v>
      </c>
      <c r="N16" s="112" t="s">
        <v>79</v>
      </c>
      <c r="O16" s="7"/>
      <c r="P16" s="113" t="s">
        <v>80</v>
      </c>
      <c r="S16" s="76">
        <f t="shared" si="10"/>
        <v>0.46799999999999997</v>
      </c>
      <c r="T16" s="77">
        <f t="shared" si="4"/>
        <v>0.14047947427524954</v>
      </c>
      <c r="U16">
        <f t="shared" si="9"/>
        <v>21.881105941375836</v>
      </c>
    </row>
    <row r="17" spans="2:21" x14ac:dyDescent="0.25">
      <c r="B17" s="7"/>
      <c r="C17" s="7"/>
      <c r="D17" s="7"/>
      <c r="E17" s="9"/>
      <c r="F17" s="47"/>
      <c r="J17" s="114">
        <f>J8</f>
        <v>0.53800000000000003</v>
      </c>
      <c r="K17" s="115">
        <f>M25</f>
        <v>0.32858284699448542</v>
      </c>
      <c r="L17" s="116">
        <f>M8/(M23-1)</f>
        <v>0.4738189693140672</v>
      </c>
      <c r="M17" s="117">
        <f>M8</f>
        <v>112.4790160912619</v>
      </c>
      <c r="N17" s="118">
        <f>N8</f>
        <v>10.778013004396222</v>
      </c>
      <c r="P17" s="34">
        <f t="shared" ref="P17:P27" si="11">IF(AND(C2&gt;0,C2&lt;&gt;""),P2-B2,"")</f>
        <v>0</v>
      </c>
      <c r="Q17" s="119" t="str">
        <f>A2</f>
        <v>Saturation</v>
      </c>
      <c r="S17" s="76">
        <f t="shared" si="10"/>
        <v>0.46299999999999997</v>
      </c>
      <c r="T17" s="77">
        <f t="shared" si="4"/>
        <v>0.13559529817407329</v>
      </c>
      <c r="U17">
        <f t="shared" si="9"/>
        <v>23.096021948670192</v>
      </c>
    </row>
    <row r="18" spans="2:21" x14ac:dyDescent="0.25">
      <c r="B18" s="7"/>
      <c r="C18" s="7"/>
      <c r="D18" s="43"/>
      <c r="E18" s="9"/>
      <c r="F18" s="7"/>
      <c r="J18" s="120"/>
      <c r="K18" s="121"/>
      <c r="L18" s="122"/>
      <c r="M18" s="123"/>
      <c r="N18" s="124"/>
      <c r="O18" s="125"/>
      <c r="P18" s="34">
        <f t="shared" si="11"/>
        <v>-3.6677165558402114E-2</v>
      </c>
      <c r="Q18" s="119">
        <f t="shared" ref="Q18:Q27" si="12">A3</f>
        <v>10</v>
      </c>
      <c r="S18" s="76">
        <f t="shared" si="10"/>
        <v>0.45799999999999996</v>
      </c>
      <c r="T18" s="77">
        <f t="shared" si="4"/>
        <v>0.13071946622228423</v>
      </c>
      <c r="U18">
        <f t="shared" si="9"/>
        <v>24.399417626344686</v>
      </c>
    </row>
    <row r="19" spans="2:21" x14ac:dyDescent="0.25">
      <c r="B19" s="7"/>
      <c r="C19" s="7"/>
      <c r="D19" s="49"/>
      <c r="E19" s="9"/>
      <c r="F19" s="7"/>
      <c r="O19" s="125"/>
      <c r="P19" s="34">
        <f t="shared" si="11"/>
        <v>-3.6804592096186972E-2</v>
      </c>
      <c r="Q19" s="119">
        <f t="shared" si="12"/>
        <v>31.622776601683803</v>
      </c>
      <c r="S19" s="76">
        <f t="shared" si="10"/>
        <v>0.45299999999999996</v>
      </c>
      <c r="T19" s="77">
        <f t="shared" si="4"/>
        <v>0.12585288732346978</v>
      </c>
      <c r="U19">
        <f t="shared" si="9"/>
        <v>25.8010456208102</v>
      </c>
    </row>
    <row r="20" spans="2:21" x14ac:dyDescent="0.25">
      <c r="B20" s="7"/>
      <c r="C20" s="7"/>
      <c r="D20" s="47"/>
      <c r="E20" s="9"/>
      <c r="F20" s="7"/>
      <c r="N20" s="7"/>
      <c r="O20" s="125"/>
      <c r="P20" s="34">
        <f t="shared" si="11"/>
        <v>-3.1908499968514303E-3</v>
      </c>
      <c r="Q20" s="119">
        <f t="shared" si="12"/>
        <v>100</v>
      </c>
      <c r="S20" s="76">
        <f t="shared" si="10"/>
        <v>0.44799999999999995</v>
      </c>
      <c r="T20" s="77">
        <f t="shared" si="4"/>
        <v>0.12099660296526306</v>
      </c>
      <c r="U20">
        <f t="shared" si="9"/>
        <v>27.312100339486356</v>
      </c>
    </row>
    <row r="21" spans="2:21" x14ac:dyDescent="0.25">
      <c r="B21" s="7"/>
      <c r="C21" s="7"/>
      <c r="D21" s="48"/>
      <c r="E21" s="9"/>
      <c r="F21" s="7"/>
      <c r="J21" s="126" t="s">
        <v>81</v>
      </c>
      <c r="L21" s="127"/>
      <c r="M21" s="73"/>
      <c r="N21" s="7"/>
      <c r="O21" s="125"/>
      <c r="P21" s="34">
        <f t="shared" si="11"/>
        <v>3.4907809961001735E-3</v>
      </c>
      <c r="Q21" s="119">
        <f t="shared" si="12"/>
        <v>316.22776601683825</v>
      </c>
      <c r="S21" s="76">
        <f t="shared" si="10"/>
        <v>0.44299999999999995</v>
      </c>
      <c r="T21" s="77">
        <f t="shared" si="4"/>
        <v>0.11615181136386135</v>
      </c>
      <c r="U21">
        <f t="shared" si="9"/>
        <v>28.945484650982365</v>
      </c>
    </row>
    <row r="22" spans="2:21" x14ac:dyDescent="0.25">
      <c r="B22" s="7"/>
      <c r="C22" s="7"/>
      <c r="D22" s="9"/>
      <c r="E22" s="9"/>
      <c r="F22" s="7"/>
      <c r="J22" s="128" t="s">
        <v>82</v>
      </c>
      <c r="K22" s="129">
        <f>-L8/100</f>
        <v>-1.3933680688991803E-3</v>
      </c>
      <c r="L22" s="130" t="s">
        <v>49</v>
      </c>
      <c r="M22" s="129">
        <f>K24/K22</f>
        <v>-340.05298376645322</v>
      </c>
      <c r="N22" s="7"/>
      <c r="O22" s="131"/>
      <c r="P22" s="34">
        <f t="shared" si="11"/>
        <v>-1.0076194240825953E-2</v>
      </c>
      <c r="Q22" s="119">
        <f t="shared" si="12"/>
        <v>1000</v>
      </c>
      <c r="S22" s="76">
        <f t="shared" si="10"/>
        <v>0.43799999999999994</v>
      </c>
      <c r="T22" s="77">
        <f t="shared" si="4"/>
        <v>0.11131989683019462</v>
      </c>
      <c r="U22">
        <f t="shared" si="9"/>
        <v>30.716135392088759</v>
      </c>
    </row>
    <row r="23" spans="2:21" x14ac:dyDescent="0.25">
      <c r="B23" s="7"/>
      <c r="C23" s="7"/>
      <c r="D23" s="7"/>
      <c r="E23" s="7"/>
      <c r="F23" s="7"/>
      <c r="J23" s="130" t="s">
        <v>83</v>
      </c>
      <c r="K23" s="132">
        <f>-K8</f>
        <v>-0.33216245836016967</v>
      </c>
      <c r="L23" s="130" t="s">
        <v>84</v>
      </c>
      <c r="M23" s="133">
        <f>K23/K22</f>
        <v>238.38816589402114</v>
      </c>
      <c r="N23" s="7"/>
      <c r="O23" s="131"/>
      <c r="P23" s="34">
        <f t="shared" si="11"/>
        <v>2.7686540125899661E-3</v>
      </c>
      <c r="Q23" s="119">
        <f t="shared" si="12"/>
        <v>1584.8931924611156</v>
      </c>
      <c r="S23" s="76">
        <f t="shared" si="10"/>
        <v>0.43299999999999994</v>
      </c>
      <c r="T23" s="77">
        <f t="shared" si="4"/>
        <v>0.10650246564135563</v>
      </c>
      <c r="U23">
        <f t="shared" si="9"/>
        <v>32.641422515751671</v>
      </c>
    </row>
    <row r="24" spans="2:21" x14ac:dyDescent="0.25">
      <c r="B24" s="7"/>
      <c r="C24" s="7"/>
      <c r="D24" s="7"/>
      <c r="E24" s="9"/>
      <c r="F24" s="7"/>
      <c r="J24" s="130" t="s">
        <v>85</v>
      </c>
      <c r="K24" s="134">
        <f>M8/(K23/K22-1)</f>
        <v>0.4738189693140672</v>
      </c>
      <c r="L24" s="130" t="s">
        <v>42</v>
      </c>
      <c r="M24" s="132">
        <f>J8</f>
        <v>0.53800000000000003</v>
      </c>
      <c r="N24" s="7"/>
      <c r="O24" s="131"/>
      <c r="P24" s="34">
        <f t="shared" si="11"/>
        <v>-1.227788079519454E-4</v>
      </c>
      <c r="Q24" s="119">
        <f t="shared" si="12"/>
        <v>5011.8723362727324</v>
      </c>
      <c r="S24" s="76">
        <f t="shared" si="10"/>
        <v>0.42799999999999994</v>
      </c>
      <c r="T24" s="77">
        <f t="shared" si="4"/>
        <v>0.10170139004193146</v>
      </c>
      <c r="U24">
        <f t="shared" si="9"/>
        <v>34.741640810102226</v>
      </c>
    </row>
    <row r="25" spans="2:21" x14ac:dyDescent="0.25">
      <c r="B25" s="7"/>
      <c r="C25" s="7"/>
      <c r="D25" s="7"/>
      <c r="E25" s="7"/>
      <c r="F25" s="7"/>
      <c r="J25" s="130" t="s">
        <v>86</v>
      </c>
      <c r="K25" s="132">
        <f>M24-K23</f>
        <v>0.8701624583601697</v>
      </c>
      <c r="L25" s="133" t="s">
        <v>87</v>
      </c>
      <c r="M25" s="132">
        <f>(K25-K26)/2</f>
        <v>0.32858284699448542</v>
      </c>
      <c r="N25" s="73"/>
      <c r="O25" s="131"/>
      <c r="P25" s="34">
        <f t="shared" si="11"/>
        <v>6.3370478895854176E-3</v>
      </c>
      <c r="Q25" s="119">
        <f t="shared" si="12"/>
        <v>15848.931924611146</v>
      </c>
      <c r="S25" s="76">
        <f t="shared" si="10"/>
        <v>0.42299999999999993</v>
      </c>
      <c r="T25" s="77">
        <f t="shared" si="4"/>
        <v>9.6918862430865949E-2</v>
      </c>
      <c r="U25">
        <f t="shared" si="9"/>
        <v>37.040618373450059</v>
      </c>
    </row>
    <row r="26" spans="2:21" x14ac:dyDescent="0.25">
      <c r="B26" s="7"/>
      <c r="C26" s="7"/>
      <c r="D26" s="7"/>
      <c r="E26" s="7"/>
      <c r="F26" s="50"/>
      <c r="J26" s="130" t="s">
        <v>88</v>
      </c>
      <c r="K26" s="130">
        <f>POWER(K25*K25-4*M24*(K22-K23),1/2)</f>
        <v>0.21299676437119883</v>
      </c>
      <c r="L26" s="133" t="s">
        <v>89</v>
      </c>
      <c r="M26" s="132">
        <f>(K25+K26)/2</f>
        <v>0.54157961136568422</v>
      </c>
      <c r="N26" s="73"/>
      <c r="O26" s="131"/>
      <c r="P26" s="34" t="str">
        <f t="shared" si="11"/>
        <v/>
      </c>
      <c r="Q26" s="119">
        <f t="shared" si="12"/>
        <v>0</v>
      </c>
      <c r="S26" s="76">
        <f t="shared" si="10"/>
        <v>0.41799999999999993</v>
      </c>
      <c r="T26" s="77">
        <f t="shared" si="4"/>
        <v>9.2157462328648951E-2</v>
      </c>
      <c r="U26">
        <f t="shared" si="9"/>
        <v>39.566472730741133</v>
      </c>
    </row>
    <row r="27" spans="2:21" x14ac:dyDescent="0.25">
      <c r="B27" s="7"/>
      <c r="C27" s="7"/>
      <c r="D27" s="7"/>
      <c r="E27" s="7"/>
      <c r="F27" s="7"/>
      <c r="J27" s="135" t="s">
        <v>90</v>
      </c>
      <c r="K27" s="136">
        <v>23</v>
      </c>
      <c r="L27" s="130" t="s">
        <v>91</v>
      </c>
      <c r="M27" s="130">
        <v>1.7999999999999999E-2</v>
      </c>
      <c r="N27" s="73"/>
      <c r="O27" s="52"/>
      <c r="P27" s="34" t="str">
        <f t="shared" si="11"/>
        <v/>
      </c>
      <c r="Q27" s="119">
        <f t="shared" si="12"/>
        <v>0</v>
      </c>
      <c r="S27" s="76">
        <f t="shared" si="10"/>
        <v>0.41299999999999992</v>
      </c>
      <c r="T27" s="77">
        <f t="shared" si="4"/>
        <v>8.7420239382590748E-2</v>
      </c>
      <c r="U27">
        <f t="shared" si="9"/>
        <v>42.352553926968767</v>
      </c>
    </row>
    <row r="28" spans="2:21" x14ac:dyDescent="0.25">
      <c r="B28" s="7"/>
      <c r="C28" s="7"/>
      <c r="D28" s="7"/>
      <c r="E28" s="7"/>
      <c r="F28" s="7"/>
      <c r="J28" s="130" t="s">
        <v>92</v>
      </c>
      <c r="K28" s="130">
        <v>8.3140000000000001</v>
      </c>
      <c r="L28" s="130" t="s">
        <v>93</v>
      </c>
      <c r="M28" s="133">
        <f>K28*(273+K27)/M27</f>
        <v>136719.11111111112</v>
      </c>
      <c r="N28" s="73"/>
      <c r="O28" s="76"/>
      <c r="Q28" s="42"/>
      <c r="S28" s="76">
        <f t="shared" si="10"/>
        <v>0.40799999999999992</v>
      </c>
      <c r="T28" s="77">
        <f t="shared" si="4"/>
        <v>8.2710816459784176E-2</v>
      </c>
      <c r="U28">
        <f t="shared" si="9"/>
        <v>45.438624389170087</v>
      </c>
    </row>
    <row r="29" spans="2:21" x14ac:dyDescent="0.25">
      <c r="B29" s="7"/>
      <c r="C29" s="7"/>
      <c r="D29" s="7"/>
      <c r="E29" s="7"/>
      <c r="F29" s="7"/>
      <c r="L29" s="51"/>
      <c r="M29" s="51"/>
      <c r="N29" s="73"/>
      <c r="P29" s="137"/>
      <c r="Q29" s="101"/>
      <c r="S29" s="76">
        <f t="shared" si="10"/>
        <v>0.40299999999999991</v>
      </c>
      <c r="T29" s="77">
        <f t="shared" si="4"/>
        <v>7.8033517776339031E-2</v>
      </c>
      <c r="U29">
        <f t="shared" si="9"/>
        <v>48.872337876390688</v>
      </c>
    </row>
    <row r="30" spans="2:21" x14ac:dyDescent="0.25">
      <c r="B30" s="7"/>
      <c r="C30" s="7"/>
      <c r="D30" s="9"/>
      <c r="E30" s="7"/>
      <c r="F30" s="7"/>
      <c r="L30" s="80"/>
      <c r="M30" s="80"/>
      <c r="N30" s="73"/>
      <c r="P30" s="7"/>
      <c r="Q30" s="7"/>
      <c r="S30" s="76">
        <f t="shared" si="10"/>
        <v>0.39799999999999991</v>
      </c>
      <c r="T30" s="77">
        <f t="shared" si="4"/>
        <v>7.3393527937357705E-2</v>
      </c>
      <c r="U30">
        <f t="shared" si="9"/>
        <v>52.711094011049035</v>
      </c>
    </row>
    <row r="31" spans="2:21" x14ac:dyDescent="0.25">
      <c r="B31" s="7"/>
      <c r="C31" s="9"/>
      <c r="D31" s="7"/>
      <c r="E31" s="7"/>
      <c r="F31" s="7"/>
      <c r="L31" s="7"/>
      <c r="M31" s="7"/>
      <c r="N31" s="7"/>
      <c r="O31" s="7"/>
      <c r="P31" s="7"/>
      <c r="Q31" s="7"/>
      <c r="S31" s="76">
        <f t="shared" si="10"/>
        <v>0.3929999999999999</v>
      </c>
      <c r="T31" s="77">
        <f t="shared" si="4"/>
        <v>6.8797088517176128E-2</v>
      </c>
      <c r="U31">
        <f t="shared" si="9"/>
        <v>57.024359204022666</v>
      </c>
    </row>
    <row r="32" spans="2:21" x14ac:dyDescent="0.25">
      <c r="B32" s="7"/>
      <c r="C32" s="7"/>
      <c r="F32" s="7"/>
      <c r="L32" s="7"/>
      <c r="M32" s="7"/>
      <c r="N32" s="7"/>
      <c r="O32" s="7"/>
      <c r="P32" s="7"/>
      <c r="Q32" s="7"/>
      <c r="S32" s="76">
        <f t="shared" si="10"/>
        <v>0.3879999999999999</v>
      </c>
      <c r="T32" s="77">
        <f t="shared" si="4"/>
        <v>6.425173897320291E-2</v>
      </c>
      <c r="U32">
        <f t="shared" si="9"/>
        <v>61.896555583539886</v>
      </c>
    </row>
    <row r="33" spans="2:21" x14ac:dyDescent="0.25">
      <c r="B33" s="7"/>
      <c r="C33" s="7"/>
      <c r="F33" s="7"/>
      <c r="K33" s="7"/>
      <c r="L33" s="7"/>
      <c r="M33" s="7"/>
      <c r="N33" s="7"/>
      <c r="O33" s="7"/>
      <c r="P33" s="7"/>
      <c r="Q33" s="46"/>
      <c r="S33" s="76">
        <f t="shared" si="10"/>
        <v>0.3829999999999999</v>
      </c>
      <c r="T33" s="77">
        <f t="shared" si="4"/>
        <v>5.976660743859831E-2</v>
      </c>
      <c r="U33">
        <f t="shared" si="9"/>
        <v>67.430619068586651</v>
      </c>
    </row>
    <row r="34" spans="2:21" x14ac:dyDescent="0.25">
      <c r="B34" s="7"/>
      <c r="C34" s="7"/>
      <c r="D34" s="7"/>
      <c r="E34" s="7"/>
      <c r="F34" s="7"/>
      <c r="K34" s="7"/>
      <c r="L34" s="7"/>
      <c r="M34" s="7"/>
      <c r="N34" s="7"/>
      <c r="O34" s="7"/>
      <c r="P34" s="7"/>
      <c r="Q34" s="46"/>
      <c r="S34" s="76">
        <f t="shared" si="10"/>
        <v>0.37799999999999989</v>
      </c>
      <c r="T34" s="77">
        <f t="shared" si="4"/>
        <v>5.5352752782352015E-2</v>
      </c>
      <c r="U34">
        <f t="shared" si="9"/>
        <v>73.752301036288287</v>
      </c>
    </row>
    <row r="35" spans="2:21" x14ac:dyDescent="0.25">
      <c r="B35" s="7"/>
      <c r="C35" s="7"/>
      <c r="D35" s="7"/>
      <c r="E35" s="7"/>
      <c r="F35" s="7"/>
      <c r="K35" s="7"/>
      <c r="L35" s="7"/>
      <c r="M35" s="7"/>
      <c r="N35" s="7"/>
      <c r="O35" s="7"/>
      <c r="P35" s="7"/>
      <c r="Q35" s="46"/>
      <c r="S35" s="76">
        <f t="shared" si="10"/>
        <v>0.37299999999999989</v>
      </c>
      <c r="T35" s="77">
        <f t="shared" si="4"/>
        <v>5.1023549719551212E-2</v>
      </c>
      <c r="U35">
        <f t="shared" si="9"/>
        <v>81.015208443652682</v>
      </c>
    </row>
    <row r="36" spans="2:21" x14ac:dyDescent="0.25">
      <c r="B36" s="53"/>
      <c r="C36" s="53"/>
      <c r="D36" s="53"/>
      <c r="E36" s="53"/>
      <c r="F36" s="53"/>
      <c r="K36" s="7"/>
      <c r="L36" s="7"/>
      <c r="M36" s="7"/>
      <c r="N36" s="7"/>
      <c r="O36" s="7"/>
      <c r="P36" s="7"/>
      <c r="Q36" s="46"/>
      <c r="S36" s="76">
        <f t="shared" si="10"/>
        <v>0.36799999999999988</v>
      </c>
      <c r="T36" s="77">
        <f t="shared" si="4"/>
        <v>4.6795089786354362E-2</v>
      </c>
      <c r="U36">
        <f t="shared" si="9"/>
        <v>89.406401427733499</v>
      </c>
    </row>
    <row r="37" spans="2:21" x14ac:dyDescent="0.25">
      <c r="B37" s="7"/>
      <c r="C37" s="7"/>
      <c r="D37" s="7"/>
      <c r="E37" s="7"/>
      <c r="F37" s="7"/>
      <c r="K37" s="7"/>
      <c r="L37" s="7"/>
      <c r="M37" s="7"/>
      <c r="N37" s="7"/>
      <c r="O37" s="7"/>
      <c r="P37" s="7"/>
      <c r="Q37" s="46"/>
      <c r="S37" s="76">
        <f t="shared" si="10"/>
        <v>0.36299999999999988</v>
      </c>
      <c r="T37" s="77">
        <f t="shared" si="4"/>
        <v>4.2686537552954831E-2</v>
      </c>
      <c r="U37">
        <f t="shared" si="9"/>
        <v>99.152034193542363</v>
      </c>
    </row>
    <row r="38" spans="2:21" x14ac:dyDescent="0.25">
      <c r="B38" s="7"/>
      <c r="C38" s="7"/>
      <c r="D38" s="7"/>
      <c r="E38" s="7"/>
      <c r="F38" s="7"/>
      <c r="K38" s="7"/>
      <c r="L38" s="7"/>
      <c r="M38" s="7"/>
      <c r="N38" s="7"/>
      <c r="O38" s="7"/>
      <c r="P38" s="7"/>
      <c r="Q38" s="46"/>
      <c r="S38" s="76">
        <f t="shared" si="10"/>
        <v>0.35799999999999987</v>
      </c>
      <c r="T38" s="77">
        <f t="shared" si="4"/>
        <v>3.8720329070598268E-2</v>
      </c>
      <c r="U38">
        <f t="shared" si="9"/>
        <v>110.52197003277246</v>
      </c>
    </row>
    <row r="39" spans="2:21" x14ac:dyDescent="0.25">
      <c r="B39" s="7"/>
      <c r="C39" s="7"/>
      <c r="D39" s="7"/>
      <c r="E39" s="7"/>
      <c r="F39" s="7"/>
      <c r="K39" s="7"/>
      <c r="L39" s="7"/>
      <c r="M39" s="7"/>
      <c r="N39" s="7"/>
      <c r="O39" s="7"/>
      <c r="P39" s="7"/>
      <c r="Q39" s="7"/>
      <c r="S39" s="76">
        <f t="shared" si="10"/>
        <v>0.35299999999999987</v>
      </c>
      <c r="T39" s="77">
        <f t="shared" si="4"/>
        <v>3.4922030066785195E-2</v>
      </c>
      <c r="U39">
        <f t="shared" si="9"/>
        <v>123.83151083009366</v>
      </c>
    </row>
    <row r="40" spans="2:2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S40" s="76">
        <f t="shared" si="10"/>
        <v>0.34799999999999986</v>
      </c>
      <c r="T40" s="77">
        <f t="shared" si="4"/>
        <v>3.1319604550260123E-2</v>
      </c>
      <c r="U40">
        <f t="shared" si="9"/>
        <v>139.43751440299943</v>
      </c>
    </row>
    <row r="41" spans="2:2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S41" s="76">
        <f t="shared" si="10"/>
        <v>0.34299999999999986</v>
      </c>
      <c r="T41" s="77">
        <f t="shared" si="4"/>
        <v>2.7941832885966019E-2</v>
      </c>
      <c r="U41">
        <f t="shared" si="9"/>
        <v>157.72574002659542</v>
      </c>
    </row>
    <row r="42" spans="2:2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S42" s="76">
        <f t="shared" si="10"/>
        <v>0.33799999999999986</v>
      </c>
      <c r="T42" s="77">
        <f t="shared" si="4"/>
        <v>2.4815748474082591E-2</v>
      </c>
      <c r="U42">
        <f t="shared" si="9"/>
        <v>179.08719721178392</v>
      </c>
    </row>
    <row r="43" spans="2:21" x14ac:dyDescent="0.25">
      <c r="B43" s="43"/>
      <c r="C43" s="4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6"/>
      <c r="S43" s="76">
        <f t="shared" si="10"/>
        <v>0.33299999999999985</v>
      </c>
      <c r="T43" s="77">
        <f t="shared" si="4"/>
        <v>2.1963304603291312E-2</v>
      </c>
      <c r="U43">
        <f t="shared" si="9"/>
        <v>203.88450243490158</v>
      </c>
    </row>
    <row r="44" spans="2:21" x14ac:dyDescent="0.25">
      <c r="B44" s="138"/>
      <c r="C44" s="4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6"/>
      <c r="S44" s="76">
        <f t="shared" si="10"/>
        <v>0.32799999999999985</v>
      </c>
      <c r="T44" s="77">
        <f t="shared" si="4"/>
        <v>1.9397975681803434E-2</v>
      </c>
      <c r="U44">
        <f t="shared" si="9"/>
        <v>232.41447840246113</v>
      </c>
    </row>
    <row r="45" spans="2:21" x14ac:dyDescent="0.25">
      <c r="S45" s="76">
        <f t="shared" si="10"/>
        <v>0.32299999999999984</v>
      </c>
      <c r="T45" s="77">
        <f t="shared" si="4"/>
        <v>1.7122354557512355E-2</v>
      </c>
      <c r="U45">
        <f t="shared" si="9"/>
        <v>264.87776634601869</v>
      </c>
    </row>
    <row r="46" spans="2:21" x14ac:dyDescent="0.25">
      <c r="S46" s="76">
        <f t="shared" si="10"/>
        <v>0.31799999999999984</v>
      </c>
      <c r="T46" s="77">
        <f t="shared" si="4"/>
        <v>1.512766211621408E-2</v>
      </c>
      <c r="U46">
        <f t="shared" si="9"/>
        <v>301.36602047891091</v>
      </c>
    </row>
    <row r="47" spans="2:21" x14ac:dyDescent="0.25">
      <c r="S47" s="76">
        <f t="shared" si="10"/>
        <v>0.31299999999999983</v>
      </c>
      <c r="T47" s="77">
        <f t="shared" si="4"/>
        <v>1.3395371050731519E-2</v>
      </c>
      <c r="U47">
        <f t="shared" si="9"/>
        <v>341.87084409817527</v>
      </c>
    </row>
    <row r="48" spans="2:21" x14ac:dyDescent="0.25">
      <c r="S48" s="76">
        <f t="shared" si="10"/>
        <v>0.30799999999999983</v>
      </c>
      <c r="T48" s="77">
        <f t="shared" si="4"/>
        <v>1.1900294201941556E-2</v>
      </c>
      <c r="U48">
        <f t="shared" si="9"/>
        <v>386.30976595761518</v>
      </c>
    </row>
    <row r="49" spans="19:21" x14ac:dyDescent="0.25">
      <c r="S49" s="76">
        <f t="shared" si="10"/>
        <v>0.30299999999999983</v>
      </c>
      <c r="T49" s="77">
        <f t="shared" si="4"/>
        <v>1.0614063421482765E-2</v>
      </c>
      <c r="U49">
        <f t="shared" si="9"/>
        <v>434.55917133333702</v>
      </c>
    </row>
    <row r="50" spans="19:21" x14ac:dyDescent="0.25">
      <c r="S50" s="76">
        <f t="shared" si="10"/>
        <v>0.29799999999999982</v>
      </c>
      <c r="T50" s="77">
        <f t="shared" si="4"/>
        <v>9.5080933918524832E-3</v>
      </c>
      <c r="U50">
        <f t="shared" si="9"/>
        <v>486.48467105640594</v>
      </c>
    </row>
    <row r="51" spans="19:21" x14ac:dyDescent="0.25">
      <c r="S51" s="76">
        <f t="shared" si="10"/>
        <v>0.29299999999999982</v>
      </c>
      <c r="T51" s="77">
        <f t="shared" si="4"/>
        <v>8.555603981990529E-3</v>
      </c>
      <c r="U51">
        <f t="shared" si="9"/>
        <v>541.96365345611673</v>
      </c>
    </row>
    <row r="52" spans="19:21" x14ac:dyDescent="0.25">
      <c r="S52" s="76">
        <f t="shared" si="10"/>
        <v>0.28799999999999981</v>
      </c>
      <c r="T52" s="77">
        <f t="shared" si="4"/>
        <v>7.7327052457233786E-3</v>
      </c>
      <c r="U52">
        <f t="shared" si="9"/>
        <v>600.89911771776985</v>
      </c>
    </row>
    <row r="53" spans="19:21" x14ac:dyDescent="0.25">
      <c r="S53" s="76">
        <f t="shared" si="10"/>
        <v>0.28299999999999981</v>
      </c>
      <c r="T53" s="77">
        <f t="shared" si="4"/>
        <v>7.0187706854582116E-3</v>
      </c>
      <c r="U53">
        <f t="shared" si="9"/>
        <v>663.22642146475062</v>
      </c>
    </row>
    <row r="54" spans="19:21" x14ac:dyDescent="0.25">
      <c r="S54" s="76">
        <f t="shared" si="10"/>
        <v>0.2779999999999998</v>
      </c>
      <c r="T54" s="77">
        <f t="shared" si="4"/>
        <v>6.3963647755483702E-3</v>
      </c>
      <c r="U54">
        <f t="shared" si="9"/>
        <v>728.91530414699855</v>
      </c>
    </row>
    <row r="55" spans="19:21" x14ac:dyDescent="0.25">
      <c r="S55" s="76">
        <f t="shared" si="10"/>
        <v>0.2729999999999998</v>
      </c>
      <c r="T55" s="77">
        <f t="shared" si="4"/>
        <v>5.8509398561762335E-3</v>
      </c>
      <c r="U55">
        <f t="shared" si="9"/>
        <v>797.969260023674</v>
      </c>
    </row>
    <row r="56" spans="19:21" x14ac:dyDescent="0.25">
      <c r="S56" s="76">
        <f t="shared" si="10"/>
        <v>0.26799999999999979</v>
      </c>
      <c r="T56" s="77">
        <f t="shared" si="4"/>
        <v>5.3704451238779372E-3</v>
      </c>
      <c r="U56">
        <f t="shared" si="9"/>
        <v>870.42372559168166</v>
      </c>
    </row>
    <row r="57" spans="19:21" x14ac:dyDescent="0.25">
      <c r="S57" s="76">
        <f t="shared" si="10"/>
        <v>0.26299999999999979</v>
      </c>
      <c r="T57" s="77">
        <f t="shared" si="4"/>
        <v>4.944929420594206E-3</v>
      </c>
      <c r="U57">
        <f t="shared" si="9"/>
        <v>946.343980073338</v>
      </c>
    </row>
    <row r="58" spans="19:21" x14ac:dyDescent="0.25">
      <c r="S58" s="76">
        <f t="shared" si="10"/>
        <v>0.25799999999999979</v>
      </c>
      <c r="T58" s="77">
        <f t="shared" si="4"/>
        <v>4.5661779334674121E-3</v>
      </c>
      <c r="U58">
        <f t="shared" si="9"/>
        <v>1025.8232487301611</v>
      </c>
    </row>
    <row r="59" spans="19:21" x14ac:dyDescent="0.25">
      <c r="S59" s="76">
        <f t="shared" si="10"/>
        <v>0.25299999999999978</v>
      </c>
      <c r="T59" s="77">
        <f t="shared" si="4"/>
        <v>4.2273981076753966E-3</v>
      </c>
      <c r="U59">
        <f t="shared" si="9"/>
        <v>1108.981242737176</v>
      </c>
    </row>
    <row r="60" spans="19:21" x14ac:dyDescent="0.25">
      <c r="S60" s="76">
        <f t="shared" si="10"/>
        <v>0.24799999999999978</v>
      </c>
      <c r="T60" s="77">
        <f t="shared" si="4"/>
        <v>3.9229568293841222E-3</v>
      </c>
      <c r="U60">
        <f t="shared" si="9"/>
        <v>1195.9632254354322</v>
      </c>
    </row>
    <row r="61" spans="19:21" x14ac:dyDescent="0.25">
      <c r="S61" s="76">
        <f t="shared" si="10"/>
        <v>0.24299999999999977</v>
      </c>
      <c r="T61" s="77">
        <f t="shared" si="4"/>
        <v>3.6481647197948025E-3</v>
      </c>
      <c r="U61">
        <f t="shared" si="9"/>
        <v>1286.9396225773771</v>
      </c>
    </row>
    <row r="62" spans="19:21" x14ac:dyDescent="0.25">
      <c r="S62" s="76">
        <f t="shared" si="10"/>
        <v>0.23799999999999977</v>
      </c>
      <c r="T62" s="77">
        <f t="shared" si="4"/>
        <v>3.3991010635424854E-3</v>
      </c>
      <c r="U62">
        <f t="shared" si="9"/>
        <v>1382.1061640246535</v>
      </c>
    </row>
    <row r="63" spans="19:21" x14ac:dyDescent="0.25">
      <c r="S63" s="76">
        <f t="shared" si="10"/>
        <v>0.23299999999999976</v>
      </c>
      <c r="T63" s="77">
        <f t="shared" si="4"/>
        <v>3.1724725579126978E-3</v>
      </c>
      <c r="U63">
        <f t="shared" si="9"/>
        <v>1481.684537289854</v>
      </c>
    </row>
    <row r="64" spans="19:21" x14ac:dyDescent="0.25">
      <c r="S64" s="76">
        <f t="shared" si="10"/>
        <v>0.22799999999999976</v>
      </c>
      <c r="T64" s="77">
        <f t="shared" si="4"/>
        <v>2.9654996293324576E-3</v>
      </c>
      <c r="U64">
        <f t="shared" si="9"/>
        <v>1585.9235382256093</v>
      </c>
    </row>
    <row r="65" spans="19:21" x14ac:dyDescent="0.25">
      <c r="S65" s="76">
        <f t="shared" si="10"/>
        <v>0.22299999999999975</v>
      </c>
      <c r="T65" s="77">
        <f t="shared" si="4"/>
        <v>2.7758249473148824E-3</v>
      </c>
      <c r="U65">
        <f t="shared" si="9"/>
        <v>1695.1007150041071</v>
      </c>
    </row>
    <row r="66" spans="19:21" x14ac:dyDescent="0.25">
      <c r="S66" s="76">
        <f t="shared" si="10"/>
        <v>0.21799999999999975</v>
      </c>
      <c r="T66" s="77">
        <f t="shared" ref="T66:T76" si="13">1/2*(S66+K$23)+1/2*POWER((S66+K$23)^2-4*K$22*(S66),0.5)</f>
        <v>2.6014396922887303E-3</v>
      </c>
      <c r="U66">
        <f t="shared" si="9"/>
        <v>1809.5245152710092</v>
      </c>
    </row>
    <row r="67" spans="19:21" x14ac:dyDescent="0.25">
      <c r="S67" s="76">
        <f t="shared" si="10"/>
        <v>0.21299999999999975</v>
      </c>
      <c r="T67" s="77">
        <f t="shared" si="13"/>
        <v>2.4406239789857773E-3</v>
      </c>
      <c r="U67">
        <f t="shared" ref="U67:U76" si="14">10*L$17/(T67)-10*L$17/(J$17-K$17)+N$17</f>
        <v>1929.5369617077733</v>
      </c>
    </row>
    <row r="68" spans="19:21" x14ac:dyDescent="0.25">
      <c r="S68" s="76">
        <f t="shared" ref="S68:S92" si="15">S67-0.005</f>
        <v>0.20799999999999974</v>
      </c>
      <c r="T68" s="77">
        <f t="shared" si="13"/>
        <v>2.2918985584462898E-3</v>
      </c>
      <c r="U68">
        <f t="shared" si="14"/>
        <v>2055.516897883273</v>
      </c>
    </row>
    <row r="69" spans="19:21" x14ac:dyDescent="0.25">
      <c r="S69" s="76">
        <f t="shared" si="15"/>
        <v>0.20299999999999974</v>
      </c>
      <c r="T69" s="77">
        <f t="shared" si="13"/>
        <v>2.153985514985815E-3</v>
      </c>
      <c r="U69">
        <f t="shared" si="14"/>
        <v>2187.8838644658063</v>
      </c>
    </row>
    <row r="70" spans="19:21" x14ac:dyDescent="0.25">
      <c r="S70" s="76">
        <f t="shared" si="15"/>
        <v>0.19799999999999973</v>
      </c>
      <c r="T70" s="77">
        <f t="shared" si="13"/>
        <v>2.0257761518864131E-3</v>
      </c>
      <c r="U70">
        <f t="shared" si="14"/>
        <v>2327.1026862020126</v>
      </c>
    </row>
    <row r="71" spans="19:21" x14ac:dyDescent="0.25">
      <c r="S71" s="76">
        <f t="shared" si="15"/>
        <v>0.19299999999999973</v>
      </c>
      <c r="T71" s="77">
        <f t="shared" si="13"/>
        <v>1.9063046388197724E-3</v>
      </c>
      <c r="U71">
        <f t="shared" si="14"/>
        <v>2473.6888734155145</v>
      </c>
    </row>
    <row r="72" spans="19:21" x14ac:dyDescent="0.25">
      <c r="S72" s="76">
        <f t="shared" si="15"/>
        <v>0.18799999999999972</v>
      </c>
      <c r="T72" s="77">
        <f t="shared" si="13"/>
        <v>1.7947262930253505E-3</v>
      </c>
      <c r="U72">
        <f t="shared" si="14"/>
        <v>2628.2149692617581</v>
      </c>
    </row>
    <row r="73" spans="19:21" x14ac:dyDescent="0.25">
      <c r="S73" s="76">
        <f t="shared" si="15"/>
        <v>0.18299999999999972</v>
      </c>
      <c r="T73" s="77">
        <f t="shared" si="13"/>
        <v>1.6902996011116667E-3</v>
      </c>
      <c r="U73">
        <f t="shared" si="14"/>
        <v>2791.3180070253511</v>
      </c>
    </row>
    <row r="74" spans="19:21" x14ac:dyDescent="0.25">
      <c r="S74" s="76">
        <f t="shared" si="15"/>
        <v>0.17799999999999971</v>
      </c>
      <c r="T74" s="77">
        <f t="shared" si="13"/>
        <v>1.5923712725245259E-3</v>
      </c>
      <c r="U74">
        <f t="shared" si="14"/>
        <v>2963.7082821823137</v>
      </c>
    </row>
    <row r="75" spans="19:21" x14ac:dyDescent="0.25">
      <c r="S75" s="76">
        <f t="shared" si="15"/>
        <v>0.17299999999999971</v>
      </c>
      <c r="T75" s="77">
        <f t="shared" si="13"/>
        <v>1.5003637601919556E-3</v>
      </c>
      <c r="U75">
        <f t="shared" si="14"/>
        <v>3146.1796941248922</v>
      </c>
    </row>
    <row r="76" spans="19:21" x14ac:dyDescent="0.25">
      <c r="S76" s="76">
        <f t="shared" si="15"/>
        <v>0.16799999999999971</v>
      </c>
      <c r="T76" s="77">
        <f t="shared" si="13"/>
        <v>1.4137647973307826E-3</v>
      </c>
      <c r="U76">
        <f t="shared" si="14"/>
        <v>3339.6219754322451</v>
      </c>
    </row>
    <row r="77" spans="19:21" x14ac:dyDescent="0.25">
      <c r="S77" s="76">
        <f t="shared" si="15"/>
        <v>0.1629999999999997</v>
      </c>
      <c r="T77" s="77">
        <f t="shared" ref="T77:T92" si="16">1/2*(S77+K$23)+1/2*POWER((S77+K$23)^2-4*K$22*(S77),0.5)</f>
        <v>1.3321185887257975E-3</v>
      </c>
      <c r="U77">
        <f t="shared" ref="U77:U92" si="17">10*L$17/(T77)-10*L$17/(J$17-K$17)+N$17</f>
        <v>3545.0352064432609</v>
      </c>
    </row>
    <row r="78" spans="19:21" x14ac:dyDescent="0.25">
      <c r="S78" s="76">
        <f t="shared" si="15"/>
        <v>0.1579999999999997</v>
      </c>
      <c r="T78" s="77">
        <f t="shared" si="16"/>
        <v>1.2550183653057684E-3</v>
      </c>
      <c r="U78">
        <f t="shared" si="17"/>
        <v>3763.5471151022089</v>
      </c>
    </row>
    <row r="79" spans="19:21" x14ac:dyDescent="0.25">
      <c r="S79" s="76">
        <f t="shared" si="15"/>
        <v>0.15299999999999969</v>
      </c>
      <c r="T79" s="77">
        <f t="shared" si="16"/>
        <v>1.182100066679001E-3</v>
      </c>
      <c r="U79">
        <f t="shared" si="17"/>
        <v>3996.4337940005621</v>
      </c>
    </row>
    <row r="80" spans="19:21" x14ac:dyDescent="0.25">
      <c r="S80" s="76">
        <f t="shared" si="15"/>
        <v>0.14799999999999969</v>
      </c>
      <c r="T80" s="77">
        <f t="shared" si="16"/>
        <v>1.1130369606621865E-3</v>
      </c>
      <c r="U80">
        <f t="shared" si="17"/>
        <v>4245.1446383480652</v>
      </c>
    </row>
    <row r="81" spans="19:21" x14ac:dyDescent="0.25">
      <c r="S81" s="76">
        <f t="shared" si="15"/>
        <v>0.14299999999999968</v>
      </c>
      <c r="T81" s="77">
        <f t="shared" si="16"/>
        <v>1.0475350442232939E-3</v>
      </c>
      <c r="U81">
        <f t="shared" si="17"/>
        <v>4511.3325342683174</v>
      </c>
    </row>
    <row r="82" spans="19:21" x14ac:dyDescent="0.25">
      <c r="S82" s="76">
        <f t="shared" si="15"/>
        <v>0.13799999999999968</v>
      </c>
      <c r="T82" s="77">
        <f t="shared" si="16"/>
        <v>9.8532909858752016E-4</v>
      </c>
      <c r="U82">
        <f t="shared" si="17"/>
        <v>4796.8906258861371</v>
      </c>
    </row>
    <row r="83" spans="19:21" x14ac:dyDescent="0.25">
      <c r="S83" s="76">
        <f t="shared" si="15"/>
        <v>0.13299999999999967</v>
      </c>
      <c r="T83" s="77">
        <f t="shared" si="16"/>
        <v>9.261792940180591E-4</v>
      </c>
      <c r="U83">
        <f t="shared" si="17"/>
        <v>5103.9973897976161</v>
      </c>
    </row>
    <row r="84" spans="19:21" x14ac:dyDescent="0.25">
      <c r="S84" s="76">
        <f t="shared" si="15"/>
        <v>0.12799999999999967</v>
      </c>
      <c r="T84" s="77">
        <f t="shared" si="16"/>
        <v>8.6986825814598656E-4</v>
      </c>
      <c r="U84">
        <f t="shared" si="17"/>
        <v>5435.1722861839462</v>
      </c>
    </row>
    <row r="85" spans="19:21" x14ac:dyDescent="0.25">
      <c r="S85" s="76">
        <f t="shared" si="15"/>
        <v>0.12299999999999967</v>
      </c>
      <c r="T85" s="77">
        <f t="shared" si="16"/>
        <v>8.1619853659155306E-4</v>
      </c>
      <c r="U85">
        <f t="shared" si="17"/>
        <v>5793.3449942126263</v>
      </c>
    </row>
    <row r="86" spans="19:21" x14ac:dyDescent="0.25">
      <c r="S86" s="76">
        <f t="shared" si="15"/>
        <v>0.11799999999999966</v>
      </c>
      <c r="T86" s="77">
        <f t="shared" si="16"/>
        <v>7.6499038670366226E-4</v>
      </c>
      <c r="U86">
        <f t="shared" si="17"/>
        <v>6181.9422592597375</v>
      </c>
    </row>
    <row r="87" spans="19:21" x14ac:dyDescent="0.25">
      <c r="S87" s="76">
        <f t="shared" si="15"/>
        <v>0.11299999999999966</v>
      </c>
      <c r="T87" s="77">
        <f t="shared" si="16"/>
        <v>7.1607985510370453E-4</v>
      </c>
      <c r="U87">
        <f t="shared" si="17"/>
        <v>6604.9978054574422</v>
      </c>
    </row>
    <row r="88" spans="19:21" x14ac:dyDescent="0.25">
      <c r="S88" s="76">
        <f t="shared" si="15"/>
        <v>0.10799999999999965</v>
      </c>
      <c r="T88" s="77">
        <f t="shared" si="16"/>
        <v>6.6931709779273485E-4</v>
      </c>
      <c r="U88">
        <f t="shared" si="17"/>
        <v>7067.2927871416005</v>
      </c>
    </row>
    <row r="89" spans="19:21" x14ac:dyDescent="0.25">
      <c r="S89" s="76">
        <f t="shared" si="15"/>
        <v>0.10299999999999965</v>
      </c>
      <c r="T89" s="77">
        <f t="shared" si="16"/>
        <v>6.2456490821499733E-4</v>
      </c>
      <c r="U89">
        <f t="shared" si="17"/>
        <v>7574.5371553539517</v>
      </c>
    </row>
    <row r="90" spans="19:21" x14ac:dyDescent="0.25">
      <c r="S90" s="76">
        <f t="shared" si="15"/>
        <v>9.7999999999999643E-2</v>
      </c>
      <c r="T90" s="77">
        <f t="shared" si="16"/>
        <v>5.8169742414197756E-4</v>
      </c>
      <c r="U90">
        <f t="shared" si="17"/>
        <v>8133.6065509076216</v>
      </c>
    </row>
    <row r="91" spans="19:21" x14ac:dyDescent="0.25">
      <c r="S91" s="76">
        <f t="shared" si="15"/>
        <v>9.2999999999999639E-2</v>
      </c>
      <c r="T91" s="77">
        <f t="shared" si="16"/>
        <v>5.4059898876879231E-4</v>
      </c>
      <c r="U91">
        <f t="shared" si="17"/>
        <v>8752.855620207436</v>
      </c>
    </row>
    <row r="92" spans="19:21" x14ac:dyDescent="0.25">
      <c r="S92" s="76">
        <f t="shared" si="15"/>
        <v>8.7999999999999634E-2</v>
      </c>
      <c r="T92" s="77">
        <f t="shared" si="16"/>
        <v>5.0116314517337224E-4</v>
      </c>
      <c r="U92">
        <f t="shared" si="17"/>
        <v>9442.5381484388545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0"/>
  <sheetViews>
    <sheetView workbookViewId="0">
      <selection activeCell="O22" sqref="O22"/>
    </sheetView>
  </sheetViews>
  <sheetFormatPr baseColWidth="10" defaultRowHeight="15" x14ac:dyDescent="0.25"/>
  <cols>
    <col min="1" max="1" width="0.140625" customWidth="1"/>
    <col min="2" max="12" width="7.7109375" customWidth="1"/>
    <col min="13" max="15" width="8.7109375" customWidth="1"/>
    <col min="16" max="16" width="5" customWidth="1"/>
    <col min="17" max="17" width="8.7109375" customWidth="1"/>
    <col min="18" max="18" width="5" style="202" customWidth="1"/>
    <col min="19" max="19" width="11.42578125" style="104"/>
  </cols>
  <sheetData>
    <row r="1" spans="1:33" x14ac:dyDescent="0.25">
      <c r="A1" s="1"/>
      <c r="B1" s="2" t="s">
        <v>0</v>
      </c>
      <c r="C1" s="2" t="s">
        <v>1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2" t="s">
        <v>14</v>
      </c>
      <c r="P1" s="3"/>
      <c r="Q1" s="6" t="s">
        <v>15</v>
      </c>
      <c r="R1" s="222"/>
      <c r="S1" s="203"/>
      <c r="T1" s="54" t="s">
        <v>97</v>
      </c>
      <c r="U1" s="174" t="s">
        <v>94</v>
      </c>
      <c r="V1" s="1"/>
      <c r="W1" s="1"/>
      <c r="X1" s="1"/>
      <c r="Y1" s="7" t="s">
        <v>0</v>
      </c>
      <c r="Z1" s="7" t="s">
        <v>16</v>
      </c>
      <c r="AA1" s="7" t="s">
        <v>17</v>
      </c>
      <c r="AB1" s="7" t="s">
        <v>4</v>
      </c>
      <c r="AC1" s="7" t="s">
        <v>5</v>
      </c>
      <c r="AD1" s="7" t="s">
        <v>18</v>
      </c>
      <c r="AE1" s="7" t="s">
        <v>9</v>
      </c>
      <c r="AF1" s="7" t="s">
        <v>11</v>
      </c>
      <c r="AG1" s="7" t="s">
        <v>19</v>
      </c>
    </row>
    <row r="2" spans="1:33" x14ac:dyDescent="0.25">
      <c r="A2" s="8">
        <f t="shared" ref="A2:A65" si="0">-B2</f>
        <v>-0.48919720398220667</v>
      </c>
      <c r="B2" s="9">
        <v>0.48919720398220667</v>
      </c>
      <c r="C2" s="9">
        <v>0.98450967948559243</v>
      </c>
      <c r="D2" s="10">
        <f t="shared" ref="D2:D65" si="1">IF(B2=0,"",B2+1/$T$7)</f>
        <v>0.96538768017268284</v>
      </c>
      <c r="E2" s="10">
        <f t="shared" ref="E2:E65" si="2">IF(B2=0,"",$T$18-(LN(1+EXP(-$S$37*(H2-T$18))))/$S$37)</f>
        <v>0.18321529877319118</v>
      </c>
      <c r="F2" s="10">
        <f t="shared" ref="F2:F65" si="3">IF(B2=0,"",B2-E2-G2-V$4*J2)</f>
        <v>0.14351387792217532</v>
      </c>
      <c r="G2" s="11">
        <f>IF(OR(B2="",B2=0),"",1/2*(B2-V$4*J2+T$37)+1/2*POWER((B2-V$4*J2+T$37)^2-4*V$37*(B2-V$4*J2),0.5))</f>
        <v>0.11268904425248699</v>
      </c>
      <c r="H2" s="10">
        <f t="shared" ref="H2:H65" si="4">IF(B2=0,"",B2-G2-V$4*J2)</f>
        <v>0.3267291766953665</v>
      </c>
      <c r="I2" s="10">
        <f t="shared" ref="I2:I65" si="5">IF(B2=0,"",B2-H2-V$4*J2)</f>
        <v>0.11268904425248702</v>
      </c>
      <c r="J2" s="10">
        <f t="shared" ref="J2:J65" si="6">IF(B2=0,"",LN(1+EXP($U$37*(B2-$U$39)))/$U$37)</f>
        <v>4.9778983034353158E-2</v>
      </c>
      <c r="K2" s="12">
        <f t="shared" ref="K2:K65" si="7">IF(B2=0,"",-LN(1+EXP($V$41*(B2-$V$39)))/$V$41)</f>
        <v>-7.5661942109965215E-5</v>
      </c>
      <c r="L2" s="10">
        <f t="shared" ref="L2:L65" si="8">IF(B2=0,"",$S$41*E2+$S$7+$T$41*F2+$U$41*I2+S$43*(J2+K2))</f>
        <v>0.9933036963316253</v>
      </c>
      <c r="M2" s="13">
        <f t="shared" ref="M2:M65" si="9">IF(B2=0,"",(L2-C2)*(L2-C2))</f>
        <v>7.7334732288309921E-5</v>
      </c>
      <c r="N2" s="14">
        <f t="shared" ref="N2:N65" si="10">IF(B2=0,"",1/V$14*LN(1+EXP(V$14*(B2-V$4*J2-T$39))))</f>
        <v>0.11322050198313996</v>
      </c>
      <c r="O2" s="14">
        <f t="shared" ref="O2:O65" si="11">IF(B2=0,"",(N2-I2)^2)</f>
        <v>2.8244731947077293E-7</v>
      </c>
      <c r="P2" s="15"/>
      <c r="Q2" s="8">
        <f t="shared" ref="Q2:Q65" si="12">IF(B2=0,"",S$7+T$41*F2)</f>
        <v>0.94487985161234711</v>
      </c>
      <c r="R2" s="201"/>
      <c r="S2" s="203"/>
      <c r="T2" s="1"/>
      <c r="U2" s="174"/>
      <c r="V2" s="1"/>
      <c r="W2" s="1"/>
      <c r="X2" s="7">
        <v>1</v>
      </c>
      <c r="Y2" s="7">
        <f t="shared" ref="Y2:Y21" si="13">Z2-1/T$7</f>
        <v>0.52002113919223469</v>
      </c>
      <c r="Z2" s="7">
        <f t="shared" ref="Z2:Z21" si="14">C$2+(C$2-S$7)/5-X2*0.005</f>
        <v>0.99621161538271086</v>
      </c>
      <c r="AA2" s="7">
        <f t="shared" ref="AA2:AA21" si="15">Z2</f>
        <v>0.99621161538271086</v>
      </c>
      <c r="AB2" s="7">
        <f t="shared" ref="AB2:AB21" si="16">IF(AA2="","",$S$39-(LN(1+EXP(-$S$37*(Y2-AD2-AE2-$S$39))))/$S$37)</f>
        <v>0.18321530711156891</v>
      </c>
      <c r="AC2" s="7">
        <f t="shared" ref="AC2:AC21" si="17">IF(AA2="","",Y2-AD2-AE2-AB2)</f>
        <v>0.14516619619125976</v>
      </c>
      <c r="AD2" s="7">
        <f t="shared" ref="AD2:AD21" si="18">IF(AA2="","",1/2*(Y2+T$37)+1/2*POWER((Y2+T$37)^2-4*V$37*(Y2),0.5)-AE2)</f>
        <v>0.11214182595549123</v>
      </c>
      <c r="AE2" s="7">
        <f t="shared" ref="AE2:AE21" si="19">IF(AA2="","",LN(1+EXP($U$37*(Y2-$U$39)))/$U$37)</f>
        <v>7.9497809933914795E-2</v>
      </c>
      <c r="AF2" s="7">
        <f t="shared" ref="AF2:AF21" si="20">IF(AA2="","",$S$41*AB2+$S$7+$T$41*AC2+$U$41*AD2+$S$43*AE2)</f>
        <v>1.0228364092368845</v>
      </c>
      <c r="AG2" s="7">
        <f t="shared" ref="AG2:AG21" si="21">IF(Z2&lt;C$2+0.01,"",(AF2-Z2)*(AF2-Z2))</f>
        <v>7.0887964777724031E-4</v>
      </c>
    </row>
    <row r="3" spans="1:33" x14ac:dyDescent="0.25">
      <c r="A3" s="8">
        <f t="shared" si="0"/>
        <v>-0.48771446727388229</v>
      </c>
      <c r="B3" s="9">
        <v>0.48771446727388229</v>
      </c>
      <c r="C3" s="9">
        <v>0.98751607144738607</v>
      </c>
      <c r="D3" s="10">
        <f t="shared" si="1"/>
        <v>0.96390494346435851</v>
      </c>
      <c r="E3" s="10">
        <f t="shared" si="2"/>
        <v>0.18321529875302131</v>
      </c>
      <c r="F3" s="10">
        <f t="shared" si="3"/>
        <v>0.14351014817880881</v>
      </c>
      <c r="G3" s="10">
        <f t="shared" ref="G3:G66" si="22">IF(B3=0,"",1/2*(B3-V$4*J3+T$37)+1/2*POWER((B3-V$4*J3+T$37)^2-4*V$37*(B3-V$4*J3),0.5))</f>
        <v>0.11258381726192247</v>
      </c>
      <c r="H3" s="10">
        <f t="shared" si="4"/>
        <v>0.32672544693183009</v>
      </c>
      <c r="I3" s="10">
        <f t="shared" si="5"/>
        <v>0.11258381726192246</v>
      </c>
      <c r="J3" s="10">
        <f t="shared" si="6"/>
        <v>4.8405203080129737E-2</v>
      </c>
      <c r="K3" s="12">
        <f t="shared" si="7"/>
        <v>-6.5269304646585466E-5</v>
      </c>
      <c r="L3" s="10">
        <f t="shared" si="8"/>
        <v>0.99197426531937682</v>
      </c>
      <c r="M3" s="13">
        <f t="shared" si="9"/>
        <v>1.9875492600255934E-5</v>
      </c>
      <c r="N3" s="14">
        <f t="shared" si="10"/>
        <v>0.11311370911124928</v>
      </c>
      <c r="O3" s="14">
        <f t="shared" si="11"/>
        <v>2.8078537198299916E-7</v>
      </c>
      <c r="P3" s="15">
        <v>1</v>
      </c>
      <c r="Q3" s="8">
        <f t="shared" si="12"/>
        <v>0.94487871123074885</v>
      </c>
      <c r="R3" s="201"/>
      <c r="S3" s="204" t="s">
        <v>132</v>
      </c>
      <c r="T3" s="16">
        <v>0.121</v>
      </c>
      <c r="U3" s="1"/>
      <c r="V3" s="17" t="s">
        <v>21</v>
      </c>
      <c r="W3" s="1"/>
      <c r="X3" s="7">
        <v>2</v>
      </c>
      <c r="Y3" s="7">
        <f t="shared" si="13"/>
        <v>0.51502113919223469</v>
      </c>
      <c r="Z3" s="7">
        <f t="shared" si="14"/>
        <v>0.99121161538271085</v>
      </c>
      <c r="AA3" s="7">
        <f t="shared" si="15"/>
        <v>0.99121161538271085</v>
      </c>
      <c r="AB3" s="7">
        <f t="shared" si="16"/>
        <v>0.183215306816084</v>
      </c>
      <c r="AC3" s="7">
        <f t="shared" si="17"/>
        <v>0.14510352465527721</v>
      </c>
      <c r="AD3" s="7">
        <f t="shared" si="18"/>
        <v>0.11212116761125736</v>
      </c>
      <c r="AE3" s="7">
        <f t="shared" si="19"/>
        <v>7.4581140109616126E-2</v>
      </c>
      <c r="AF3" s="7">
        <f t="shared" si="20"/>
        <v>1.0180271436275479</v>
      </c>
      <c r="AG3" s="7" t="str">
        <f t="shared" si="21"/>
        <v/>
      </c>
    </row>
    <row r="4" spans="1:33" x14ac:dyDescent="0.25">
      <c r="A4" s="8">
        <f t="shared" si="0"/>
        <v>-0.48612582080067773</v>
      </c>
      <c r="B4" s="9">
        <v>0.48612582080067773</v>
      </c>
      <c r="C4" s="9">
        <v>0.99032687793804219</v>
      </c>
      <c r="D4" s="10">
        <f t="shared" si="1"/>
        <v>0.96231629699115384</v>
      </c>
      <c r="E4" s="10">
        <f t="shared" si="2"/>
        <v>0.18321529872966394</v>
      </c>
      <c r="F4" s="10">
        <f t="shared" si="3"/>
        <v>0.14350583048145726</v>
      </c>
      <c r="G4" s="10">
        <f t="shared" si="22"/>
        <v>0.11246224453834661</v>
      </c>
      <c r="H4" s="10">
        <f t="shared" si="4"/>
        <v>0.32672112921112123</v>
      </c>
      <c r="I4" s="10">
        <f t="shared" si="5"/>
        <v>0.11246224453834661</v>
      </c>
      <c r="J4" s="10">
        <f t="shared" si="6"/>
        <v>4.6942447051209903E-2</v>
      </c>
      <c r="K4" s="12">
        <f t="shared" si="7"/>
        <v>-5.5708666406848618E-5</v>
      </c>
      <c r="L4" s="10">
        <f t="shared" si="8"/>
        <v>0.99055715832809521</v>
      </c>
      <c r="M4" s="13">
        <f t="shared" si="9"/>
        <v>5.3029058042969667E-8</v>
      </c>
      <c r="N4" s="14">
        <f t="shared" si="10"/>
        <v>0.11299032883735013</v>
      </c>
      <c r="O4" s="14">
        <f t="shared" si="11"/>
        <v>2.7887302685404794E-7</v>
      </c>
      <c r="P4" s="15">
        <v>2</v>
      </c>
      <c r="Q4" s="8">
        <f t="shared" si="12"/>
        <v>0.94487739108023916</v>
      </c>
      <c r="R4" s="201"/>
      <c r="S4" s="204" t="s">
        <v>133</v>
      </c>
      <c r="T4" s="16">
        <v>0.36299999999999999</v>
      </c>
      <c r="U4" s="1"/>
      <c r="V4" s="18">
        <f>IF(V20&gt;=0.6,1,0)</f>
        <v>1</v>
      </c>
      <c r="W4" s="1"/>
      <c r="X4" s="7">
        <v>3</v>
      </c>
      <c r="Y4" s="7">
        <f t="shared" si="13"/>
        <v>0.51002113919223468</v>
      </c>
      <c r="Z4" s="7">
        <f t="shared" si="14"/>
        <v>0.98621161538271085</v>
      </c>
      <c r="AA4" s="7">
        <f t="shared" si="15"/>
        <v>0.98621161538271085</v>
      </c>
      <c r="AB4" s="7">
        <f t="shared" si="16"/>
        <v>0.18321530650318782</v>
      </c>
      <c r="AC4" s="7">
        <f t="shared" si="17"/>
        <v>0.14503752008652018</v>
      </c>
      <c r="AD4" s="7">
        <f t="shared" si="18"/>
        <v>0.11207900923477569</v>
      </c>
      <c r="AE4" s="7">
        <f t="shared" si="19"/>
        <v>6.968930336775099E-2</v>
      </c>
      <c r="AF4" s="7">
        <f t="shared" si="20"/>
        <v>1.0132410527547029</v>
      </c>
      <c r="AG4" s="7" t="str">
        <f t="shared" si="21"/>
        <v/>
      </c>
    </row>
    <row r="5" spans="1:33" x14ac:dyDescent="0.25">
      <c r="A5" s="8">
        <f t="shared" si="0"/>
        <v>-0.48453717432747251</v>
      </c>
      <c r="B5" s="9">
        <v>0.48453717432747251</v>
      </c>
      <c r="C5" s="9">
        <v>0.98602667906040165</v>
      </c>
      <c r="D5" s="10">
        <f t="shared" si="1"/>
        <v>0.96072765051794873</v>
      </c>
      <c r="E5" s="10">
        <f t="shared" si="2"/>
        <v>0.18321529870435987</v>
      </c>
      <c r="F5" s="10">
        <f t="shared" si="3"/>
        <v>0.14350115471189251</v>
      </c>
      <c r="G5" s="10">
        <f t="shared" si="22"/>
        <v>0.11233088179709096</v>
      </c>
      <c r="H5" s="10">
        <f t="shared" si="4"/>
        <v>0.32671645341625238</v>
      </c>
      <c r="I5" s="10">
        <f t="shared" si="5"/>
        <v>0.11233088179709094</v>
      </c>
      <c r="J5" s="10">
        <f t="shared" si="6"/>
        <v>4.5489839114129176E-2</v>
      </c>
      <c r="K5" s="12">
        <f t="shared" si="7"/>
        <v>-4.7545141435582497E-5</v>
      </c>
      <c r="L5" s="10">
        <f t="shared" si="8"/>
        <v>0.98914846756353469</v>
      </c>
      <c r="M5" s="13">
        <f t="shared" si="9"/>
        <v>9.7455634582936855E-6</v>
      </c>
      <c r="N5" s="14">
        <f t="shared" si="10"/>
        <v>0.11285701490133218</v>
      </c>
      <c r="O5" s="14">
        <f t="shared" si="11"/>
        <v>2.7681604337852214E-7</v>
      </c>
      <c r="P5" s="15">
        <v>3</v>
      </c>
      <c r="Q5" s="8">
        <f t="shared" si="12"/>
        <v>0.94487596144794406</v>
      </c>
      <c r="R5" s="201"/>
      <c r="S5" s="204" t="s">
        <v>136</v>
      </c>
      <c r="T5" s="1"/>
      <c r="U5" s="1"/>
      <c r="V5" s="19" t="s">
        <v>22</v>
      </c>
      <c r="W5" s="1"/>
      <c r="X5" s="7">
        <v>4</v>
      </c>
      <c r="Y5" s="7">
        <f t="shared" si="13"/>
        <v>0.50502113919223468</v>
      </c>
      <c r="Z5" s="7">
        <f t="shared" si="14"/>
        <v>0.98121161538271084</v>
      </c>
      <c r="AA5" s="7">
        <f t="shared" si="15"/>
        <v>0.98121161538271084</v>
      </c>
      <c r="AB5" s="7">
        <f t="shared" si="16"/>
        <v>0.18321530617131893</v>
      </c>
      <c r="AC5" s="7">
        <f t="shared" si="17"/>
        <v>0.14496791328732078</v>
      </c>
      <c r="AD5" s="7">
        <f t="shared" si="18"/>
        <v>0.11200843171885028</v>
      </c>
      <c r="AE5" s="7">
        <f t="shared" si="19"/>
        <v>6.4829488014744668E-2</v>
      </c>
      <c r="AF5" s="7">
        <f t="shared" si="20"/>
        <v>1.0084850575733471</v>
      </c>
      <c r="AG5" s="7" t="str">
        <f t="shared" si="21"/>
        <v/>
      </c>
    </row>
    <row r="6" spans="1:33" x14ac:dyDescent="0.25">
      <c r="A6" s="8">
        <f t="shared" si="0"/>
        <v>-0.48294852785426795</v>
      </c>
      <c r="B6" s="9">
        <v>0.48294852785426795</v>
      </c>
      <c r="C6" s="9">
        <v>0.98643012745958902</v>
      </c>
      <c r="D6" s="10">
        <f t="shared" si="1"/>
        <v>0.95913900404474406</v>
      </c>
      <c r="E6" s="10">
        <f t="shared" si="2"/>
        <v>0.1832152986769566</v>
      </c>
      <c r="F6" s="10">
        <f t="shared" si="3"/>
        <v>0.14349609312259751</v>
      </c>
      <c r="G6" s="10">
        <f t="shared" si="22"/>
        <v>0.1121890209458471</v>
      </c>
      <c r="H6" s="10">
        <f t="shared" si="4"/>
        <v>0.32671139179955411</v>
      </c>
      <c r="I6" s="10">
        <f t="shared" si="5"/>
        <v>0.11218902094584707</v>
      </c>
      <c r="J6" s="10">
        <f t="shared" si="6"/>
        <v>4.4048115108866776E-2</v>
      </c>
      <c r="K6" s="12">
        <f t="shared" si="7"/>
        <v>-4.057547004434684E-5</v>
      </c>
      <c r="L6" s="10">
        <f t="shared" si="8"/>
        <v>0.98774909946690803</v>
      </c>
      <c r="M6" s="13">
        <f t="shared" si="9"/>
        <v>1.7396871560911336E-6</v>
      </c>
      <c r="N6" s="14">
        <f t="shared" si="10"/>
        <v>0.11271304918082471</v>
      </c>
      <c r="O6" s="14">
        <f t="shared" si="11"/>
        <v>2.7460559105378515E-7</v>
      </c>
      <c r="P6" s="15">
        <v>4</v>
      </c>
      <c r="Q6" s="8">
        <f t="shared" si="12"/>
        <v>0.94487441384996673</v>
      </c>
      <c r="R6" s="201"/>
      <c r="S6" s="22" t="s">
        <v>31</v>
      </c>
      <c r="T6" s="22" t="s">
        <v>32</v>
      </c>
      <c r="X6" s="7">
        <v>5</v>
      </c>
      <c r="Y6" s="7">
        <f t="shared" si="13"/>
        <v>0.50002113919223468</v>
      </c>
      <c r="Z6" s="7">
        <f t="shared" si="14"/>
        <v>0.97621161538271084</v>
      </c>
      <c r="AA6" s="7">
        <f t="shared" si="15"/>
        <v>0.97621161538271084</v>
      </c>
      <c r="AB6" s="7">
        <f t="shared" si="16"/>
        <v>0.18321530581872641</v>
      </c>
      <c r="AC6" s="7">
        <f t="shared" si="17"/>
        <v>0.14489440573629581</v>
      </c>
      <c r="AD6" s="7">
        <f t="shared" si="18"/>
        <v>0.11190060703994986</v>
      </c>
      <c r="AE6" s="7">
        <f t="shared" si="19"/>
        <v>6.0010820597262593E-2</v>
      </c>
      <c r="AF6" s="7">
        <f t="shared" si="20"/>
        <v>1.0037679584181878</v>
      </c>
      <c r="AG6" s="7" t="str">
        <f t="shared" si="21"/>
        <v/>
      </c>
    </row>
    <row r="7" spans="1:33" ht="15.75" thickBot="1" x14ac:dyDescent="0.3">
      <c r="A7" s="8">
        <f t="shared" si="0"/>
        <v>-0.48146579114594357</v>
      </c>
      <c r="B7" s="9">
        <v>0.48146579114594357</v>
      </c>
      <c r="C7" s="9">
        <v>0.98482803312708722</v>
      </c>
      <c r="D7" s="10">
        <f t="shared" si="1"/>
        <v>0.95765626733641973</v>
      </c>
      <c r="E7" s="10">
        <f t="shared" si="2"/>
        <v>0.18321529864934266</v>
      </c>
      <c r="F7" s="10">
        <f t="shared" si="3"/>
        <v>0.14349099481161703</v>
      </c>
      <c r="G7" s="10">
        <f t="shared" si="22"/>
        <v>0.11204648822719604</v>
      </c>
      <c r="H7" s="10">
        <f t="shared" si="4"/>
        <v>0.3267062934609597</v>
      </c>
      <c r="I7" s="10">
        <f t="shared" si="5"/>
        <v>0.11204648822719604</v>
      </c>
      <c r="J7" s="10">
        <f t="shared" si="6"/>
        <v>4.2713009457787839E-2</v>
      </c>
      <c r="K7" s="12">
        <f t="shared" si="7"/>
        <v>-3.4993743527729351E-5</v>
      </c>
      <c r="L7" s="10">
        <f t="shared" si="8"/>
        <v>0.98645224168207235</v>
      </c>
      <c r="M7" s="13">
        <f t="shared" si="9"/>
        <v>2.6380534300868819E-6</v>
      </c>
      <c r="N7" s="14">
        <f t="shared" si="10"/>
        <v>0.11256840401551786</v>
      </c>
      <c r="O7" s="14">
        <f t="shared" si="11"/>
        <v>2.7239609009958919E-7</v>
      </c>
      <c r="P7" s="15">
        <v>5</v>
      </c>
      <c r="Q7" s="8">
        <f t="shared" si="12"/>
        <v>0.94487285502421037</v>
      </c>
      <c r="R7" s="201"/>
      <c r="S7" s="168">
        <v>0.90100000000000002</v>
      </c>
      <c r="T7" s="169">
        <v>2.1</v>
      </c>
      <c r="X7" s="7">
        <v>6</v>
      </c>
      <c r="Y7" s="7">
        <f t="shared" si="13"/>
        <v>0.49502113919223467</v>
      </c>
      <c r="Z7" s="7">
        <f t="shared" si="14"/>
        <v>0.97121161538271084</v>
      </c>
      <c r="AA7" s="7">
        <f t="shared" si="15"/>
        <v>0.97121161538271084</v>
      </c>
      <c r="AB7" s="7">
        <f t="shared" si="16"/>
        <v>0.18321530544344053</v>
      </c>
      <c r="AC7" s="7">
        <f t="shared" si="17"/>
        <v>0.14481666555493902</v>
      </c>
      <c r="AD7" s="7">
        <f t="shared" si="18"/>
        <v>0.11174437357874742</v>
      </c>
      <c r="AE7" s="7">
        <f t="shared" si="19"/>
        <v>5.5244794615107645E-2</v>
      </c>
      <c r="AF7" s="7">
        <f t="shared" si="20"/>
        <v>0.99910085144726701</v>
      </c>
      <c r="AG7" s="7" t="str">
        <f t="shared" si="21"/>
        <v/>
      </c>
    </row>
    <row r="8" spans="1:33" x14ac:dyDescent="0.25">
      <c r="A8" s="8">
        <f t="shared" si="0"/>
        <v>-0.47966532514297794</v>
      </c>
      <c r="B8" s="9">
        <v>0.47966532514297794</v>
      </c>
      <c r="C8" s="9">
        <v>0.98272487360478677</v>
      </c>
      <c r="D8" s="10">
        <f t="shared" si="1"/>
        <v>0.95585580133345416</v>
      </c>
      <c r="E8" s="10">
        <f t="shared" si="2"/>
        <v>0.18321529861295863</v>
      </c>
      <c r="F8" s="10">
        <f t="shared" si="3"/>
        <v>0.14348428064670904</v>
      </c>
      <c r="G8" s="10">
        <f t="shared" si="22"/>
        <v>0.11185932617657296</v>
      </c>
      <c r="H8" s="10">
        <f t="shared" si="4"/>
        <v>0.32669957925966769</v>
      </c>
      <c r="I8" s="10">
        <f t="shared" si="5"/>
        <v>0.11185932617657296</v>
      </c>
      <c r="J8" s="10">
        <f t="shared" si="6"/>
        <v>4.1106419706737292E-2</v>
      </c>
      <c r="K8" s="12">
        <f t="shared" si="7"/>
        <v>-2.9236289117687361E-5</v>
      </c>
      <c r="L8" s="10">
        <f t="shared" si="8"/>
        <v>0.98489056556608001</v>
      </c>
      <c r="M8" s="13">
        <f t="shared" si="9"/>
        <v>4.6902216712101471E-6</v>
      </c>
      <c r="N8" s="14">
        <f t="shared" si="10"/>
        <v>0.11237847176734048</v>
      </c>
      <c r="O8" s="14">
        <f t="shared" si="11"/>
        <v>2.6951214441335412E-7</v>
      </c>
      <c r="P8" s="15">
        <v>6</v>
      </c>
      <c r="Q8" s="8">
        <f t="shared" si="12"/>
        <v>0.94487080214567254</v>
      </c>
      <c r="R8" s="201"/>
      <c r="S8" s="205" t="s">
        <v>137</v>
      </c>
      <c r="T8" s="20"/>
      <c r="U8" s="21"/>
      <c r="V8" s="1"/>
      <c r="W8" s="1"/>
      <c r="X8" s="7">
        <v>7</v>
      </c>
      <c r="Y8" s="7">
        <f t="shared" si="13"/>
        <v>0.49002113919223467</v>
      </c>
      <c r="Z8" s="7">
        <f t="shared" si="14"/>
        <v>0.96621161538271083</v>
      </c>
      <c r="AA8" s="7">
        <f t="shared" si="15"/>
        <v>0.96621161538271083</v>
      </c>
      <c r="AB8" s="7">
        <f t="shared" si="16"/>
        <v>0.18321530504323807</v>
      </c>
      <c r="AC8" s="7">
        <f t="shared" si="17"/>
        <v>0.14473432280300819</v>
      </c>
      <c r="AD8" s="7">
        <f t="shared" si="18"/>
        <v>0.11152577848322726</v>
      </c>
      <c r="AE8" s="7">
        <f t="shared" si="19"/>
        <v>5.054573286276115E-2</v>
      </c>
      <c r="AF8" s="7">
        <f t="shared" si="20"/>
        <v>0.9944975776433308</v>
      </c>
      <c r="AG8" s="7" t="str">
        <f t="shared" si="21"/>
        <v/>
      </c>
    </row>
    <row r="9" spans="1:33" x14ac:dyDescent="0.25">
      <c r="A9" s="8">
        <f t="shared" si="0"/>
        <v>-0.47807667866977333</v>
      </c>
      <c r="B9" s="9">
        <v>0.47807667866977333</v>
      </c>
      <c r="C9" s="9">
        <v>0.9815670489423628</v>
      </c>
      <c r="D9" s="10">
        <f t="shared" si="1"/>
        <v>0.95426715486024949</v>
      </c>
      <c r="E9" s="10">
        <f t="shared" si="2"/>
        <v>0.18321529857805469</v>
      </c>
      <c r="F9" s="10">
        <f t="shared" si="3"/>
        <v>0.14347784319306861</v>
      </c>
      <c r="G9" s="10">
        <f t="shared" si="22"/>
        <v>0.11168045666479527</v>
      </c>
      <c r="H9" s="10">
        <f t="shared" si="4"/>
        <v>0.3266931417711233</v>
      </c>
      <c r="I9" s="10">
        <f t="shared" si="5"/>
        <v>0.11168045666479526</v>
      </c>
      <c r="J9" s="10">
        <f t="shared" si="6"/>
        <v>3.9703080233854771E-2</v>
      </c>
      <c r="K9" s="12">
        <f t="shared" si="7"/>
        <v>-2.4947175786156936E-5</v>
      </c>
      <c r="L9" s="10">
        <f t="shared" si="8"/>
        <v>0.98352556166722405</v>
      </c>
      <c r="M9" s="13">
        <f t="shared" si="9"/>
        <v>3.8357720934434379E-6</v>
      </c>
      <c r="N9" s="14">
        <f t="shared" si="10"/>
        <v>0.11219695877033203</v>
      </c>
      <c r="O9" s="14">
        <f t="shared" si="11"/>
        <v>2.6677442502392266E-7</v>
      </c>
      <c r="P9" s="15">
        <v>7</v>
      </c>
      <c r="Q9" s="8">
        <f t="shared" si="12"/>
        <v>0.94486883387253695</v>
      </c>
      <c r="R9" s="201"/>
      <c r="S9" s="170" t="s">
        <v>135</v>
      </c>
      <c r="T9" s="140" t="s">
        <v>105</v>
      </c>
      <c r="U9" s="140" t="s">
        <v>106</v>
      </c>
      <c r="W9" s="1"/>
      <c r="X9" s="7">
        <v>8</v>
      </c>
      <c r="Y9" s="7">
        <f t="shared" si="13"/>
        <v>0.48502113919223466</v>
      </c>
      <c r="Z9" s="7">
        <f t="shared" si="14"/>
        <v>0.96121161538271083</v>
      </c>
      <c r="AA9" s="7">
        <f t="shared" si="15"/>
        <v>0.96121161538271083</v>
      </c>
      <c r="AB9" s="7">
        <f t="shared" si="16"/>
        <v>0.18321530461560098</v>
      </c>
      <c r="AC9" s="7">
        <f t="shared" si="17"/>
        <v>0.14464696397169607</v>
      </c>
      <c r="AD9" s="7">
        <f t="shared" si="18"/>
        <v>0.11122762749712913</v>
      </c>
      <c r="AE9" s="7">
        <f t="shared" si="19"/>
        <v>4.5931243107808481E-2</v>
      </c>
      <c r="AF9" s="7">
        <f t="shared" si="20"/>
        <v>0.9899751650783245</v>
      </c>
      <c r="AG9" s="7" t="str">
        <f t="shared" si="21"/>
        <v/>
      </c>
    </row>
    <row r="10" spans="1:33" x14ac:dyDescent="0.25">
      <c r="A10" s="8">
        <f t="shared" si="0"/>
        <v>-0.47638212243168793</v>
      </c>
      <c r="B10" s="9">
        <v>0.47638212243168793</v>
      </c>
      <c r="C10" s="9">
        <v>0.98117885447520325</v>
      </c>
      <c r="D10" s="10">
        <f t="shared" si="1"/>
        <v>0.95257259862216404</v>
      </c>
      <c r="E10" s="10">
        <f t="shared" si="2"/>
        <v>0.18321529853769813</v>
      </c>
      <c r="F10" s="10">
        <f t="shared" si="3"/>
        <v>0.14347040445153778</v>
      </c>
      <c r="G10" s="10">
        <f t="shared" si="22"/>
        <v>0.11147446799481346</v>
      </c>
      <c r="H10" s="10">
        <f t="shared" si="4"/>
        <v>0.32668570298923588</v>
      </c>
      <c r="I10" s="10">
        <f t="shared" si="5"/>
        <v>0.1114744679948135</v>
      </c>
      <c r="J10" s="10">
        <f t="shared" si="6"/>
        <v>3.8221951447638548E-2</v>
      </c>
      <c r="K10" s="12">
        <f t="shared" si="7"/>
        <v>-2.1062607246791624E-5</v>
      </c>
      <c r="L10" s="10">
        <f t="shared" si="8"/>
        <v>0.98208407065060177</v>
      </c>
      <c r="M10" s="13">
        <f t="shared" si="9"/>
        <v>8.1941632420311603E-7</v>
      </c>
      <c r="N10" s="14">
        <f t="shared" si="10"/>
        <v>0.11198793071642879</v>
      </c>
      <c r="O10" s="14">
        <f t="shared" si="11"/>
        <v>2.6364396648857833E-7</v>
      </c>
      <c r="P10" s="15">
        <v>8</v>
      </c>
      <c r="Q10" s="8">
        <f t="shared" si="12"/>
        <v>0.94486655945225595</v>
      </c>
      <c r="R10" s="201"/>
      <c r="S10" s="171">
        <f>'Maha R80N pFb (2)'!J8</f>
        <v>0.53800000000000003</v>
      </c>
      <c r="T10" s="172">
        <f>'Maha R80N pFb (2)'!K8</f>
        <v>0.33216245836016967</v>
      </c>
      <c r="U10" s="172">
        <f>'Maha R80N pFb (2)'!L8</f>
        <v>0.13933680688991804</v>
      </c>
      <c r="X10" s="7">
        <v>9</v>
      </c>
      <c r="Y10" s="7">
        <f t="shared" si="13"/>
        <v>0.48002113919223466</v>
      </c>
      <c r="Z10" s="7">
        <f t="shared" si="14"/>
        <v>0.95621161538271082</v>
      </c>
      <c r="AA10" s="7">
        <f t="shared" si="15"/>
        <v>0.95621161538271082</v>
      </c>
      <c r="AB10" s="7">
        <f t="shared" si="16"/>
        <v>0.18321530415766654</v>
      </c>
      <c r="AC10" s="7">
        <f t="shared" si="17"/>
        <v>0.14455412551432198</v>
      </c>
      <c r="AD10" s="7">
        <f t="shared" si="18"/>
        <v>0.11082911343068608</v>
      </c>
      <c r="AE10" s="7">
        <f t="shared" si="19"/>
        <v>4.1422596089560088E-2</v>
      </c>
      <c r="AF10" s="7">
        <f t="shared" si="20"/>
        <v>0.98555419520345877</v>
      </c>
      <c r="AG10" s="7" t="str">
        <f t="shared" si="21"/>
        <v/>
      </c>
    </row>
    <row r="11" spans="1:33" x14ac:dyDescent="0.25">
      <c r="A11" s="8">
        <f t="shared" si="0"/>
        <v>-0.47468756619360253</v>
      </c>
      <c r="B11" s="9">
        <v>0.47468756619360253</v>
      </c>
      <c r="C11" s="9">
        <v>0.97925313747518061</v>
      </c>
      <c r="D11" s="10">
        <f t="shared" si="1"/>
        <v>0.95087804238407869</v>
      </c>
      <c r="E11" s="10">
        <f t="shared" si="2"/>
        <v>0.18321529849386517</v>
      </c>
      <c r="F11" s="10">
        <f t="shared" si="3"/>
        <v>0.1434623302170103</v>
      </c>
      <c r="G11" s="10">
        <f t="shared" si="22"/>
        <v>0.1112517294187802</v>
      </c>
      <c r="H11" s="10">
        <f t="shared" si="4"/>
        <v>0.32667762871087552</v>
      </c>
      <c r="I11" s="10">
        <f t="shared" si="5"/>
        <v>0.11125172941878017</v>
      </c>
      <c r="J11" s="10">
        <f t="shared" si="6"/>
        <v>3.6758208063946828E-2</v>
      </c>
      <c r="K11" s="12">
        <f t="shared" si="7"/>
        <v>-1.7782373980431232E-5</v>
      </c>
      <c r="L11" s="10">
        <f t="shared" si="8"/>
        <v>0.98065873441432161</v>
      </c>
      <c r="M11" s="13">
        <f t="shared" si="9"/>
        <v>1.9757027553225374E-6</v>
      </c>
      <c r="N11" s="14">
        <f t="shared" si="10"/>
        <v>0.11176191160407815</v>
      </c>
      <c r="O11" s="14">
        <f t="shared" si="11"/>
        <v>2.6028586219542568E-7</v>
      </c>
      <c r="P11" s="15">
        <v>9</v>
      </c>
      <c r="Q11" s="8">
        <f t="shared" si="12"/>
        <v>0.94486409072785049</v>
      </c>
      <c r="R11" s="201"/>
      <c r="S11" s="203"/>
      <c r="T11" s="1"/>
      <c r="U11" s="1"/>
      <c r="V11" s="1"/>
      <c r="W11" s="1"/>
      <c r="X11" s="7">
        <v>10</v>
      </c>
      <c r="Y11" s="7">
        <f t="shared" si="13"/>
        <v>0.47502113919223465</v>
      </c>
      <c r="Z11" s="7">
        <f t="shared" si="14"/>
        <v>0.95121161538271082</v>
      </c>
      <c r="AA11" s="7">
        <f t="shared" si="15"/>
        <v>0.95121161538271082</v>
      </c>
      <c r="AB11" s="7">
        <f t="shared" si="16"/>
        <v>0.18321530366616767</v>
      </c>
      <c r="AC11" s="7">
        <f t="shared" si="17"/>
        <v>0.14445528621770964</v>
      </c>
      <c r="AD11" s="7">
        <f t="shared" si="18"/>
        <v>0.1103056333652476</v>
      </c>
      <c r="AE11" s="7">
        <f t="shared" si="19"/>
        <v>3.7044915943109741E-2</v>
      </c>
      <c r="AF11" s="7">
        <f t="shared" si="20"/>
        <v>0.98125898603884254</v>
      </c>
      <c r="AG11" s="7" t="str">
        <f t="shared" si="21"/>
        <v/>
      </c>
    </row>
    <row r="12" spans="1:33" x14ac:dyDescent="0.25">
      <c r="A12" s="8">
        <f t="shared" si="0"/>
        <v>-0.47299300995551768</v>
      </c>
      <c r="B12" s="9">
        <v>0.47299300995551768</v>
      </c>
      <c r="C12" s="9">
        <v>0.98293581520758766</v>
      </c>
      <c r="D12" s="10">
        <f t="shared" si="1"/>
        <v>0.94918348614599379</v>
      </c>
      <c r="E12" s="10">
        <f t="shared" si="2"/>
        <v>0.18321529844628476</v>
      </c>
      <c r="F12" s="10">
        <f t="shared" si="3"/>
        <v>0.14345357191735802</v>
      </c>
      <c r="G12" s="10">
        <f t="shared" si="22"/>
        <v>0.11101111186770324</v>
      </c>
      <c r="H12" s="10">
        <f t="shared" si="4"/>
        <v>0.32666887036364278</v>
      </c>
      <c r="I12" s="10">
        <f t="shared" si="5"/>
        <v>0.11101111186770324</v>
      </c>
      <c r="J12" s="10">
        <f t="shared" si="6"/>
        <v>3.5313027724171671E-2</v>
      </c>
      <c r="K12" s="12">
        <f t="shared" si="7"/>
        <v>-1.5012611927877954E-5</v>
      </c>
      <c r="L12" s="10">
        <f t="shared" si="8"/>
        <v>0.97925077688130502</v>
      </c>
      <c r="M12" s="13">
        <f t="shared" si="9"/>
        <v>1.357950746617197E-5</v>
      </c>
      <c r="N12" s="14">
        <f t="shared" si="10"/>
        <v>0.11151775732281427</v>
      </c>
      <c r="O12" s="14">
        <f t="shared" si="11"/>
        <v>2.5668961718466493E-7</v>
      </c>
      <c r="P12" s="15">
        <v>10</v>
      </c>
      <c r="Q12" s="8">
        <f t="shared" si="12"/>
        <v>0.94486141284822878</v>
      </c>
      <c r="R12" s="201"/>
      <c r="S12" s="194" t="s">
        <v>34</v>
      </c>
      <c r="T12" s="194"/>
      <c r="U12" s="195"/>
      <c r="V12" s="196"/>
      <c r="W12" s="1"/>
      <c r="X12" s="7">
        <v>11</v>
      </c>
      <c r="Y12" s="7">
        <f t="shared" si="13"/>
        <v>0.47002113919223465</v>
      </c>
      <c r="Z12" s="7">
        <f t="shared" si="14"/>
        <v>0.94621161538271081</v>
      </c>
      <c r="AA12" s="7">
        <f t="shared" si="15"/>
        <v>0.94621161538271081</v>
      </c>
      <c r="AB12" s="7">
        <f t="shared" si="16"/>
        <v>0.18321530313736017</v>
      </c>
      <c r="AC12" s="7">
        <f t="shared" si="17"/>
        <v>0.14434985817154472</v>
      </c>
      <c r="AD12" s="7">
        <f t="shared" si="18"/>
        <v>0.1096289450151238</v>
      </c>
      <c r="AE12" s="7">
        <f t="shared" si="19"/>
        <v>3.2827032868206013E-2</v>
      </c>
      <c r="AF12" s="7">
        <f t="shared" si="20"/>
        <v>0.97711744587384386</v>
      </c>
      <c r="AG12" s="7" t="str">
        <f t="shared" si="21"/>
        <v/>
      </c>
    </row>
    <row r="13" spans="1:33" x14ac:dyDescent="0.25">
      <c r="A13" s="8">
        <f t="shared" si="0"/>
        <v>-0.47129845371743229</v>
      </c>
      <c r="B13" s="9">
        <v>0.47129845371743229</v>
      </c>
      <c r="C13" s="9">
        <v>0.97870628605836574</v>
      </c>
      <c r="D13" s="10">
        <f t="shared" si="1"/>
        <v>0.94748892990790845</v>
      </c>
      <c r="E13" s="10">
        <f t="shared" si="2"/>
        <v>0.1832152983946693</v>
      </c>
      <c r="F13" s="10">
        <f t="shared" si="3"/>
        <v>0.14344407819709207</v>
      </c>
      <c r="G13" s="10">
        <f t="shared" si="22"/>
        <v>0.1107514484047486</v>
      </c>
      <c r="H13" s="10">
        <f t="shared" si="4"/>
        <v>0.32665937659176136</v>
      </c>
      <c r="I13" s="10">
        <f t="shared" si="5"/>
        <v>0.11075144840474863</v>
      </c>
      <c r="J13" s="10">
        <f t="shared" si="6"/>
        <v>3.3887628720922304E-2</v>
      </c>
      <c r="K13" s="12">
        <f t="shared" si="7"/>
        <v>-1.2673991461729465E-5</v>
      </c>
      <c r="L13" s="10">
        <f t="shared" si="8"/>
        <v>0.97786144656793117</v>
      </c>
      <c r="M13" s="13">
        <f t="shared" si="9"/>
        <v>7.137537645977405E-7</v>
      </c>
      <c r="N13" s="14">
        <f t="shared" si="10"/>
        <v>0.11125428565966285</v>
      </c>
      <c r="O13" s="14">
        <f t="shared" si="11"/>
        <v>2.5284530492966896E-7</v>
      </c>
      <c r="P13" s="15">
        <v>11</v>
      </c>
      <c r="Q13" s="8">
        <f t="shared" si="12"/>
        <v>0.94485851011127708</v>
      </c>
      <c r="R13" s="201"/>
      <c r="S13" s="206" t="s">
        <v>95</v>
      </c>
      <c r="T13" s="150" t="s">
        <v>96</v>
      </c>
      <c r="U13" s="152" t="s">
        <v>20</v>
      </c>
      <c r="V13" s="197" t="s">
        <v>35</v>
      </c>
      <c r="W13" s="1"/>
      <c r="X13" s="7">
        <v>12</v>
      </c>
      <c r="Y13" s="7">
        <f t="shared" si="13"/>
        <v>0.46502113919223464</v>
      </c>
      <c r="Z13" s="7">
        <f t="shared" si="14"/>
        <v>0.94121161538271081</v>
      </c>
      <c r="AA13" s="7">
        <f t="shared" si="15"/>
        <v>0.94121161538271081</v>
      </c>
      <c r="AB13" s="7">
        <f t="shared" si="16"/>
        <v>0.18321530256693438</v>
      </c>
      <c r="AC13" s="7">
        <f t="shared" si="17"/>
        <v>0.14423717603524092</v>
      </c>
      <c r="AD13" s="7">
        <f t="shared" si="18"/>
        <v>0.10876783868339945</v>
      </c>
      <c r="AE13" s="7">
        <f t="shared" si="19"/>
        <v>2.8800821906659915E-2</v>
      </c>
      <c r="AF13" s="7">
        <f t="shared" si="20"/>
        <v>0.97316042578417616</v>
      </c>
      <c r="AG13" s="7" t="str">
        <f t="shared" si="21"/>
        <v/>
      </c>
    </row>
    <row r="14" spans="1:33" x14ac:dyDescent="0.25">
      <c r="A14" s="8">
        <f t="shared" si="0"/>
        <v>-0.46970980724422767</v>
      </c>
      <c r="B14" s="9">
        <v>0.46970980724422767</v>
      </c>
      <c r="C14" s="9">
        <v>0.98051351246308516</v>
      </c>
      <c r="D14" s="10">
        <f t="shared" si="1"/>
        <v>0.94590028343470389</v>
      </c>
      <c r="E14" s="10">
        <f t="shared" si="2"/>
        <v>0.18321529834234465</v>
      </c>
      <c r="F14" s="10">
        <f t="shared" si="3"/>
        <v>0.14343446180111805</v>
      </c>
      <c r="G14" s="10">
        <f t="shared" si="22"/>
        <v>0.11048964981350066</v>
      </c>
      <c r="H14" s="10">
        <f t="shared" si="4"/>
        <v>0.3266497601434627</v>
      </c>
      <c r="I14" s="10">
        <f t="shared" si="5"/>
        <v>0.11048964981350071</v>
      </c>
      <c r="J14" s="10">
        <f t="shared" si="6"/>
        <v>3.2570397287264276E-2</v>
      </c>
      <c r="K14" s="12">
        <f t="shared" si="7"/>
        <v>-1.0813338093310985E-5</v>
      </c>
      <c r="L14" s="10">
        <f t="shared" si="8"/>
        <v>0.97657699617358318</v>
      </c>
      <c r="M14" s="13">
        <f t="shared" si="9"/>
        <v>1.5496160497514427E-5</v>
      </c>
      <c r="N14" s="14">
        <f t="shared" si="10"/>
        <v>0.11098865665203221</v>
      </c>
      <c r="O14" s="14">
        <f t="shared" si="11"/>
        <v>2.4900782490120692E-7</v>
      </c>
      <c r="P14" s="15">
        <v>12</v>
      </c>
      <c r="Q14" s="8">
        <f t="shared" si="12"/>
        <v>0.94485556986581454</v>
      </c>
      <c r="R14" s="201"/>
      <c r="S14" s="207">
        <f ca="1">SUM(INDIRECT("M"&amp;U43):INDIRECT("M"&amp;T43))</f>
        <v>1.748516269176874E-4</v>
      </c>
      <c r="T14" s="151">
        <f ca="1">SUM(INDIRECT("M"&amp;MAX(T43,U43)):M2)</f>
        <v>5.1477917995093603E-4</v>
      </c>
      <c r="U14" s="153">
        <f ca="1">SUM(INDIRECT("O"&amp;MAX(T43,U43)):O2)</f>
        <v>3.8056908673977322E-4</v>
      </c>
      <c r="V14" s="148">
        <v>34.630626082840003</v>
      </c>
      <c r="W14" s="1"/>
      <c r="X14" s="7">
        <v>13</v>
      </c>
      <c r="Y14" s="7">
        <f t="shared" si="13"/>
        <v>0.46002113919223475</v>
      </c>
      <c r="Z14" s="7">
        <f t="shared" si="14"/>
        <v>0.93621161538271092</v>
      </c>
      <c r="AA14" s="7">
        <f t="shared" si="15"/>
        <v>0.93621161538271092</v>
      </c>
      <c r="AB14" s="7">
        <f t="shared" si="16"/>
        <v>0.18321530194990679</v>
      </c>
      <c r="AC14" s="7">
        <f t="shared" si="17"/>
        <v>0.14411648422887038</v>
      </c>
      <c r="AD14" s="7">
        <f t="shared" si="18"/>
        <v>0.10768948690732208</v>
      </c>
      <c r="AE14" s="7">
        <f t="shared" si="19"/>
        <v>2.4999866106135547E-2</v>
      </c>
      <c r="AF14" s="7">
        <f t="shared" si="20"/>
        <v>0.96942041329247353</v>
      </c>
      <c r="AG14" s="7" t="str">
        <f t="shared" si="21"/>
        <v/>
      </c>
    </row>
    <row r="15" spans="1:33" x14ac:dyDescent="0.25">
      <c r="A15" s="8">
        <f t="shared" si="0"/>
        <v>-0.46801525100614227</v>
      </c>
      <c r="B15" s="9">
        <v>0.46801525100614227</v>
      </c>
      <c r="C15" s="9">
        <v>0.97433847339510593</v>
      </c>
      <c r="D15" s="10">
        <f t="shared" si="1"/>
        <v>0.94420572719661844</v>
      </c>
      <c r="E15" s="10">
        <f t="shared" si="2"/>
        <v>0.18321529828202965</v>
      </c>
      <c r="F15" s="10">
        <f t="shared" si="3"/>
        <v>0.14342338660026155</v>
      </c>
      <c r="G15" s="10">
        <f t="shared" si="22"/>
        <v>0.11018964690312999</v>
      </c>
      <c r="H15" s="10">
        <f t="shared" si="4"/>
        <v>0.3266386848822912</v>
      </c>
      <c r="I15" s="10">
        <f t="shared" si="5"/>
        <v>0.11018964690313</v>
      </c>
      <c r="J15" s="10">
        <f t="shared" si="6"/>
        <v>3.1186919220721077E-2</v>
      </c>
      <c r="K15" s="12">
        <f t="shared" si="7"/>
        <v>-9.1285695760401103E-6</v>
      </c>
      <c r="L15" s="10">
        <f t="shared" si="8"/>
        <v>0.9752273870934598</v>
      </c>
      <c r="M15" s="13">
        <f t="shared" si="9"/>
        <v>7.9016756312114767E-7</v>
      </c>
      <c r="N15" s="14">
        <f t="shared" si="10"/>
        <v>0.11068427583668337</v>
      </c>
      <c r="O15" s="14">
        <f t="shared" si="11"/>
        <v>2.4465778190814454E-7</v>
      </c>
      <c r="P15" s="15">
        <v>13</v>
      </c>
      <c r="Q15" s="8">
        <f t="shared" si="12"/>
        <v>0.944852183585845</v>
      </c>
      <c r="R15" s="201"/>
      <c r="S15" s="199"/>
      <c r="T15" s="198" t="s">
        <v>36</v>
      </c>
      <c r="U15" s="199"/>
      <c r="V15" s="200"/>
      <c r="W15" s="23"/>
      <c r="X15" s="7">
        <v>14</v>
      </c>
      <c r="Y15" s="7">
        <f t="shared" si="13"/>
        <v>0.45502113919223464</v>
      </c>
      <c r="Z15" s="7">
        <f t="shared" si="14"/>
        <v>0.9312116153827108</v>
      </c>
      <c r="AA15" s="7">
        <f t="shared" si="15"/>
        <v>0.9312116153827108</v>
      </c>
      <c r="AB15" s="7">
        <f t="shared" si="16"/>
        <v>0.18321530128048602</v>
      </c>
      <c r="AC15" s="7">
        <f t="shared" si="17"/>
        <v>0.14398692158222354</v>
      </c>
      <c r="AD15" s="7">
        <f t="shared" si="18"/>
        <v>0.10636154858209443</v>
      </c>
      <c r="AE15" s="7">
        <f t="shared" si="19"/>
        <v>2.1457367747430598E-2</v>
      </c>
      <c r="AF15" s="7">
        <f t="shared" si="20"/>
        <v>0.9659294926717229</v>
      </c>
      <c r="AG15" s="7" t="str">
        <f t="shared" si="21"/>
        <v/>
      </c>
    </row>
    <row r="16" spans="1:33" x14ac:dyDescent="0.25">
      <c r="A16" s="8">
        <f t="shared" si="0"/>
        <v>-0.46632069476805749</v>
      </c>
      <c r="B16" s="9">
        <v>0.46632069476805749</v>
      </c>
      <c r="C16" s="9">
        <v>0.9722240935097195</v>
      </c>
      <c r="D16" s="10">
        <f t="shared" si="1"/>
        <v>0.94251117095853365</v>
      </c>
      <c r="E16" s="10">
        <f t="shared" si="2"/>
        <v>0.18321529821673641</v>
      </c>
      <c r="F16" s="10">
        <f t="shared" si="3"/>
        <v>0.14341140895476895</v>
      </c>
      <c r="G16" s="10">
        <f t="shared" si="22"/>
        <v>0.10986700434610433</v>
      </c>
      <c r="H16" s="10">
        <f t="shared" si="4"/>
        <v>0.32662670717150544</v>
      </c>
      <c r="I16" s="10">
        <f t="shared" si="5"/>
        <v>0.10986700434610427</v>
      </c>
      <c r="J16" s="10">
        <f t="shared" si="6"/>
        <v>2.9826983250447772E-2</v>
      </c>
      <c r="K16" s="12">
        <f t="shared" si="7"/>
        <v>-7.7061947184239753E-6</v>
      </c>
      <c r="L16" s="10">
        <f t="shared" si="8"/>
        <v>0.97390018251804022</v>
      </c>
      <c r="M16" s="13">
        <f t="shared" si="9"/>
        <v>2.8092743638135504E-6</v>
      </c>
      <c r="N16" s="14">
        <f t="shared" si="10"/>
        <v>0.11035693901502068</v>
      </c>
      <c r="O16" s="14">
        <f t="shared" si="11"/>
        <v>2.4003597980622819E-7</v>
      </c>
      <c r="P16" s="15">
        <v>14</v>
      </c>
      <c r="Q16" s="8">
        <f t="shared" si="12"/>
        <v>0.944848521380388</v>
      </c>
      <c r="R16" s="201"/>
      <c r="S16" s="208" t="s">
        <v>100</v>
      </c>
      <c r="T16" s="147"/>
      <c r="U16" s="154" t="s">
        <v>101</v>
      </c>
      <c r="V16" s="147"/>
      <c r="W16" s="24"/>
      <c r="X16" s="7">
        <v>15</v>
      </c>
      <c r="Y16" s="7">
        <f t="shared" si="13"/>
        <v>0.45002113919223474</v>
      </c>
      <c r="Z16" s="7">
        <f t="shared" si="14"/>
        <v>0.92621161538271091</v>
      </c>
      <c r="AA16" s="7">
        <f t="shared" si="15"/>
        <v>0.92621161538271091</v>
      </c>
      <c r="AB16" s="7">
        <f t="shared" si="16"/>
        <v>0.18321530055190691</v>
      </c>
      <c r="AC16" s="7">
        <f t="shared" si="17"/>
        <v>0.14384750285853357</v>
      </c>
      <c r="AD16" s="7">
        <f t="shared" si="18"/>
        <v>0.10475493055206959</v>
      </c>
      <c r="AE16" s="7">
        <f t="shared" si="19"/>
        <v>1.8203405229724693E-2</v>
      </c>
      <c r="AF16" s="7">
        <f t="shared" si="20"/>
        <v>0.96271666679533363</v>
      </c>
      <c r="AG16" s="7" t="str">
        <f t="shared" si="21"/>
        <v/>
      </c>
    </row>
    <row r="17" spans="1:34" x14ac:dyDescent="0.25">
      <c r="A17" s="8">
        <f t="shared" si="0"/>
        <v>-0.46473204829485226</v>
      </c>
      <c r="B17" s="9">
        <v>0.46473204829485226</v>
      </c>
      <c r="C17" s="9">
        <v>0.97673161129008412</v>
      </c>
      <c r="D17" s="10">
        <f t="shared" si="1"/>
        <v>0.94092252448532843</v>
      </c>
      <c r="E17" s="10">
        <f t="shared" si="2"/>
        <v>0.18321529815068727</v>
      </c>
      <c r="F17" s="10">
        <f t="shared" si="3"/>
        <v>0.14339930496611927</v>
      </c>
      <c r="G17" s="10">
        <f t="shared" si="22"/>
        <v>0.10954284842096351</v>
      </c>
      <c r="H17" s="10">
        <f t="shared" si="4"/>
        <v>0.32661460311680657</v>
      </c>
      <c r="I17" s="10">
        <f t="shared" si="5"/>
        <v>0.10954284842096348</v>
      </c>
      <c r="J17" s="10">
        <f t="shared" si="6"/>
        <v>2.8574596757082203E-2</v>
      </c>
      <c r="K17" s="12">
        <f t="shared" si="7"/>
        <v>-6.5746178359112721E-6</v>
      </c>
      <c r="L17" s="10">
        <f t="shared" si="8"/>
        <v>0.97267743690970176</v>
      </c>
      <c r="M17" s="13">
        <f t="shared" si="9"/>
        <v>1.6436329906548677E-5</v>
      </c>
      <c r="N17" s="14">
        <f t="shared" si="10"/>
        <v>0.11002808180797938</v>
      </c>
      <c r="O17" s="14">
        <f t="shared" si="11"/>
        <v>2.3545143987491554E-7</v>
      </c>
      <c r="P17" s="15">
        <v>15</v>
      </c>
      <c r="Q17" s="8">
        <f t="shared" si="12"/>
        <v>0.94484482054508512</v>
      </c>
      <c r="R17" s="201"/>
      <c r="S17" s="209" t="s">
        <v>37</v>
      </c>
      <c r="T17" s="191">
        <v>0.84506272355871204</v>
      </c>
      <c r="U17" s="140" t="s">
        <v>38</v>
      </c>
      <c r="V17" s="141">
        <v>0.53184765069232176</v>
      </c>
      <c r="W17" s="1"/>
      <c r="X17" s="7">
        <v>16</v>
      </c>
      <c r="Y17" s="7">
        <f t="shared" si="13"/>
        <v>0.44502113919223474</v>
      </c>
      <c r="Z17" s="7">
        <f t="shared" si="14"/>
        <v>0.9212116153827109</v>
      </c>
      <c r="AA17" s="7">
        <f t="shared" si="15"/>
        <v>0.9212116153827109</v>
      </c>
      <c r="AB17" s="7">
        <f t="shared" si="16"/>
        <v>0.18321529975622244</v>
      </c>
      <c r="AC17" s="7">
        <f t="shared" si="17"/>
        <v>0.14369709641972692</v>
      </c>
      <c r="AD17" s="7">
        <f t="shared" si="18"/>
        <v>0.10284687017719364</v>
      </c>
      <c r="AE17" s="7">
        <f t="shared" si="19"/>
        <v>1.5261872839091768E-2</v>
      </c>
      <c r="AF17" s="7">
        <f t="shared" si="20"/>
        <v>0.9598048688540336</v>
      </c>
      <c r="AG17" s="7" t="str">
        <f t="shared" si="21"/>
        <v/>
      </c>
    </row>
    <row r="18" spans="1:34" x14ac:dyDescent="0.25">
      <c r="A18" s="8">
        <f t="shared" si="0"/>
        <v>-0.46303749205676747</v>
      </c>
      <c r="B18" s="9">
        <v>0.46303749205676747</v>
      </c>
      <c r="C18" s="9">
        <v>0.9683420864305331</v>
      </c>
      <c r="D18" s="10">
        <f t="shared" si="1"/>
        <v>0.93922796824724364</v>
      </c>
      <c r="E18" s="10">
        <f t="shared" si="2"/>
        <v>0.18321529807472312</v>
      </c>
      <c r="F18" s="10">
        <f t="shared" si="3"/>
        <v>0.14338539926589841</v>
      </c>
      <c r="G18" s="10">
        <f t="shared" si="22"/>
        <v>0.10917276474229301</v>
      </c>
      <c r="H18" s="10">
        <f t="shared" si="4"/>
        <v>0.32660069734062158</v>
      </c>
      <c r="I18" s="10">
        <f t="shared" si="5"/>
        <v>0.10917276474229298</v>
      </c>
      <c r="J18" s="10">
        <f t="shared" si="6"/>
        <v>2.7264029973852903E-2</v>
      </c>
      <c r="K18" s="12">
        <f t="shared" si="7"/>
        <v>-5.5500784394693247E-6</v>
      </c>
      <c r="L18" s="10">
        <f t="shared" si="8"/>
        <v>0.97139735354282175</v>
      </c>
      <c r="M18" s="13">
        <f t="shared" si="9"/>
        <v>9.334657127432632E-6</v>
      </c>
      <c r="N18" s="14">
        <f t="shared" si="10"/>
        <v>0.10965264962831951</v>
      </c>
      <c r="O18" s="14">
        <f t="shared" si="11"/>
        <v>2.302895038366955E-7</v>
      </c>
      <c r="P18" s="15">
        <v>16</v>
      </c>
      <c r="Q18" s="8">
        <f t="shared" si="12"/>
        <v>0.94484056883040013</v>
      </c>
      <c r="R18" s="201"/>
      <c r="S18" s="140" t="s">
        <v>33</v>
      </c>
      <c r="T18" s="146">
        <v>0.18321536275635128</v>
      </c>
      <c r="U18" s="140" t="s">
        <v>39</v>
      </c>
      <c r="V18" s="141">
        <v>0.44079949498499854</v>
      </c>
      <c r="W18" s="1"/>
      <c r="X18" s="7">
        <v>17</v>
      </c>
      <c r="Y18" s="7">
        <f t="shared" si="13"/>
        <v>0.44002113919223473</v>
      </c>
      <c r="Z18" s="7">
        <f t="shared" si="14"/>
        <v>0.9162116153827109</v>
      </c>
      <c r="AA18" s="7">
        <f t="shared" si="15"/>
        <v>0.9162116153827109</v>
      </c>
      <c r="AB18" s="7">
        <f t="shared" si="16"/>
        <v>0.18321529888404214</v>
      </c>
      <c r="AC18" s="7">
        <f t="shared" si="17"/>
        <v>0.14353439710923349</v>
      </c>
      <c r="AD18" s="7">
        <f t="shared" si="18"/>
        <v>0.10062377915574792</v>
      </c>
      <c r="AE18" s="7">
        <f t="shared" si="19"/>
        <v>1.2647664043211168E-2</v>
      </c>
      <c r="AF18" s="7">
        <f t="shared" si="20"/>
        <v>0.95720820986779964</v>
      </c>
      <c r="AG18" s="7" t="str">
        <f t="shared" si="21"/>
        <v/>
      </c>
    </row>
    <row r="19" spans="1:34" x14ac:dyDescent="0.25">
      <c r="A19" s="8">
        <f t="shared" si="0"/>
        <v>-0.46144884558356225</v>
      </c>
      <c r="B19" s="9">
        <v>0.46144884558356225</v>
      </c>
      <c r="C19" s="9">
        <v>0.96810960529236689</v>
      </c>
      <c r="D19" s="10">
        <f t="shared" si="1"/>
        <v>0.93763932177403841</v>
      </c>
      <c r="E19" s="10">
        <f t="shared" si="2"/>
        <v>0.18321529799800157</v>
      </c>
      <c r="F19" s="10">
        <f t="shared" si="3"/>
        <v>0.14337137148835075</v>
      </c>
      <c r="G19" s="10">
        <f t="shared" si="22"/>
        <v>0.10880192553922521</v>
      </c>
      <c r="H19" s="10">
        <f t="shared" si="4"/>
        <v>0.32658666948635234</v>
      </c>
      <c r="I19" s="10">
        <f t="shared" si="5"/>
        <v>0.10880192553922519</v>
      </c>
      <c r="J19" s="10">
        <f t="shared" si="6"/>
        <v>2.6060250557984728E-2</v>
      </c>
      <c r="K19" s="12">
        <f t="shared" si="7"/>
        <v>-4.7350305068844192E-6</v>
      </c>
      <c r="L19" s="10">
        <f t="shared" si="8"/>
        <v>0.97022106716969581</v>
      </c>
      <c r="M19" s="13">
        <f t="shared" si="9"/>
        <v>4.458271259413337E-6</v>
      </c>
      <c r="N19" s="14">
        <f t="shared" si="10"/>
        <v>0.10927647175552527</v>
      </c>
      <c r="O19" s="14">
        <f t="shared" si="11"/>
        <v>2.2519411140472357E-7</v>
      </c>
      <c r="P19" s="15">
        <v>17</v>
      </c>
      <c r="Q19" s="8">
        <f t="shared" si="12"/>
        <v>0.94483627979016127</v>
      </c>
      <c r="R19" s="201"/>
      <c r="S19" s="210" t="s">
        <v>123</v>
      </c>
      <c r="T19" s="192">
        <v>0.30575336857765251</v>
      </c>
      <c r="U19" s="140" t="s">
        <v>28</v>
      </c>
      <c r="V19" s="141">
        <v>0</v>
      </c>
      <c r="W19" s="1"/>
      <c r="X19" s="7">
        <v>18</v>
      </c>
      <c r="Y19" s="7">
        <f t="shared" si="13"/>
        <v>0.43502113919223473</v>
      </c>
      <c r="Z19" s="7">
        <f t="shared" si="14"/>
        <v>0.91121161538271089</v>
      </c>
      <c r="AA19" s="7">
        <f t="shared" si="15"/>
        <v>0.91121161538271089</v>
      </c>
      <c r="AB19" s="7">
        <f t="shared" si="16"/>
        <v>0.18321529792419949</v>
      </c>
      <c r="AC19" s="7">
        <f t="shared" si="17"/>
        <v>0.14335789318507736</v>
      </c>
      <c r="AD19" s="7">
        <f t="shared" si="18"/>
        <v>9.808320359251084E-2</v>
      </c>
      <c r="AE19" s="7">
        <f t="shared" si="19"/>
        <v>1.0364744490447076E-2</v>
      </c>
      <c r="AF19" s="7">
        <f t="shared" si="20"/>
        <v>0.9549300911799985</v>
      </c>
      <c r="AG19" s="7" t="str">
        <f t="shared" si="21"/>
        <v/>
      </c>
    </row>
    <row r="20" spans="1:34" ht="15.75" thickBot="1" x14ac:dyDescent="0.3">
      <c r="A20" s="8">
        <f t="shared" si="0"/>
        <v>-0.45975428934547746</v>
      </c>
      <c r="B20" s="9">
        <v>0.45975428934547746</v>
      </c>
      <c r="C20" s="9">
        <v>0.970920496168583</v>
      </c>
      <c r="D20" s="10">
        <f t="shared" si="1"/>
        <v>0.93594476553595363</v>
      </c>
      <c r="E20" s="10">
        <f t="shared" si="2"/>
        <v>0.18321529790990945</v>
      </c>
      <c r="F20" s="10">
        <f t="shared" si="3"/>
        <v>0.14335528519911717</v>
      </c>
      <c r="G20" s="10">
        <f t="shared" si="22"/>
        <v>0.10837971759827085</v>
      </c>
      <c r="H20" s="10">
        <f t="shared" si="4"/>
        <v>0.32657058310902659</v>
      </c>
      <c r="I20" s="10">
        <f t="shared" si="5"/>
        <v>0.10837971759827086</v>
      </c>
      <c r="J20" s="10">
        <f t="shared" si="6"/>
        <v>2.4803988638180004E-2</v>
      </c>
      <c r="K20" s="12">
        <f t="shared" si="7"/>
        <v>-3.9971013854639645E-6</v>
      </c>
      <c r="L20" s="10">
        <f t="shared" si="8"/>
        <v>0.96899294478100484</v>
      </c>
      <c r="M20" s="13">
        <f t="shared" si="9"/>
        <v>3.7154543517545039E-6</v>
      </c>
      <c r="N20" s="14">
        <f t="shared" si="10"/>
        <v>0.10884821167542318</v>
      </c>
      <c r="O20" s="14">
        <f t="shared" si="11"/>
        <v>2.1948670032679662E-7</v>
      </c>
      <c r="P20" s="15">
        <v>18</v>
      </c>
      <c r="Q20" s="8">
        <f t="shared" si="12"/>
        <v>0.94483136135304013</v>
      </c>
      <c r="R20" s="201"/>
      <c r="S20" s="211"/>
      <c r="T20" s="193"/>
      <c r="U20" s="190" t="s">
        <v>30</v>
      </c>
      <c r="V20" s="149">
        <v>0.97425772876242045</v>
      </c>
      <c r="W20" s="1"/>
      <c r="X20" s="7">
        <v>19</v>
      </c>
      <c r="Y20" s="7">
        <f t="shared" si="13"/>
        <v>0.43002113919223472</v>
      </c>
      <c r="Z20" s="7">
        <f t="shared" si="14"/>
        <v>0.90621161538271089</v>
      </c>
      <c r="AA20" s="7">
        <f t="shared" si="15"/>
        <v>0.90621161538271089</v>
      </c>
      <c r="AB20" s="7">
        <f t="shared" si="16"/>
        <v>0.18321529686332644</v>
      </c>
      <c r="AC20" s="7">
        <f t="shared" si="17"/>
        <v>0.143165825826301</v>
      </c>
      <c r="AD20" s="7">
        <f t="shared" si="18"/>
        <v>9.5234399658353619E-2</v>
      </c>
      <c r="AE20" s="7">
        <f t="shared" si="19"/>
        <v>8.4056168442536681E-3</v>
      </c>
      <c r="AF20" s="7">
        <f t="shared" si="20"/>
        <v>0.95296267068712281</v>
      </c>
      <c r="AG20" s="7" t="str">
        <f t="shared" si="21"/>
        <v/>
      </c>
    </row>
    <row r="21" spans="1:34" ht="15.75" thickTop="1" x14ac:dyDescent="0.25">
      <c r="A21" s="8">
        <f t="shared" si="0"/>
        <v>-0.45816564287227285</v>
      </c>
      <c r="B21" s="9">
        <v>0.45816564287227285</v>
      </c>
      <c r="C21" s="9">
        <v>0.97025656479434541</v>
      </c>
      <c r="D21" s="10">
        <f t="shared" si="1"/>
        <v>0.93435611906274896</v>
      </c>
      <c r="E21" s="10">
        <f t="shared" si="2"/>
        <v>0.18321529782109247</v>
      </c>
      <c r="F21" s="10">
        <f t="shared" si="3"/>
        <v>0.14333908865360601</v>
      </c>
      <c r="G21" s="10">
        <f t="shared" si="22"/>
        <v>0.10795787193485068</v>
      </c>
      <c r="H21" s="10">
        <f t="shared" si="4"/>
        <v>0.32655438647469848</v>
      </c>
      <c r="I21" s="10">
        <f t="shared" si="5"/>
        <v>0.10795787193485069</v>
      </c>
      <c r="J21" s="10">
        <f t="shared" si="6"/>
        <v>2.3653384462723682E-2</v>
      </c>
      <c r="K21" s="12">
        <f t="shared" si="7"/>
        <v>-3.4100745411505131E-6</v>
      </c>
      <c r="L21" s="10">
        <f t="shared" si="8"/>
        <v>0.96786757953741098</v>
      </c>
      <c r="M21" s="13">
        <f t="shared" si="9"/>
        <v>5.7072505578500565E-6</v>
      </c>
      <c r="N21" s="14">
        <f t="shared" si="10"/>
        <v>0.10842034761597176</v>
      </c>
      <c r="O21" s="14">
        <f t="shared" si="11"/>
        <v>2.138837556283941E-7</v>
      </c>
      <c r="P21" s="15">
        <v>19</v>
      </c>
      <c r="Q21" s="8">
        <f t="shared" si="12"/>
        <v>0.94482640920469085</v>
      </c>
      <c r="R21" s="201"/>
      <c r="S21" s="203"/>
      <c r="T21" s="1"/>
      <c r="U21" s="1"/>
      <c r="V21" s="1"/>
      <c r="W21" s="1"/>
      <c r="X21" s="7">
        <v>20</v>
      </c>
      <c r="Y21" s="7">
        <f t="shared" si="13"/>
        <v>0.42502113919223472</v>
      </c>
      <c r="Z21" s="7">
        <f t="shared" si="14"/>
        <v>0.90121161538271088</v>
      </c>
      <c r="AA21" s="7">
        <f t="shared" si="15"/>
        <v>0.90121161538271088</v>
      </c>
      <c r="AB21" s="7">
        <f t="shared" si="16"/>
        <v>0.18321529568530406</v>
      </c>
      <c r="AC21" s="7">
        <f t="shared" si="17"/>
        <v>0.14295613934334819</v>
      </c>
      <c r="AD21" s="7">
        <f t="shared" si="18"/>
        <v>9.2097379414538633E-2</v>
      </c>
      <c r="AE21" s="7">
        <f t="shared" si="19"/>
        <v>6.752324749043798E-3</v>
      </c>
      <c r="AF21" s="7">
        <f t="shared" si="20"/>
        <v>0.9512878257369547</v>
      </c>
      <c r="AG21" s="7" t="str">
        <f t="shared" si="21"/>
        <v/>
      </c>
    </row>
    <row r="22" spans="1:34" x14ac:dyDescent="0.25">
      <c r="A22" s="8">
        <f t="shared" si="0"/>
        <v>-0.45647108663418745</v>
      </c>
      <c r="B22" s="9">
        <v>0.45647108663418745</v>
      </c>
      <c r="C22" s="9">
        <v>0.96242336265981598</v>
      </c>
      <c r="D22" s="10">
        <f t="shared" si="1"/>
        <v>0.93266156282466361</v>
      </c>
      <c r="E22" s="10">
        <f t="shared" si="2"/>
        <v>0.18321529771929507</v>
      </c>
      <c r="F22" s="10">
        <f t="shared" si="3"/>
        <v>0.14332055223626336</v>
      </c>
      <c r="G22" s="10">
        <f t="shared" si="22"/>
        <v>0.10747904456088316</v>
      </c>
      <c r="H22" s="10">
        <f t="shared" si="4"/>
        <v>0.3265358499555584</v>
      </c>
      <c r="I22" s="10">
        <f t="shared" si="5"/>
        <v>0.10747904456088317</v>
      </c>
      <c r="J22" s="10">
        <f t="shared" si="6"/>
        <v>2.2456192117745886E-2</v>
      </c>
      <c r="K22" s="12">
        <f t="shared" si="7"/>
        <v>-2.8786029849566565E-6</v>
      </c>
      <c r="L22" s="10">
        <f t="shared" si="8"/>
        <v>0.96669605586072849</v>
      </c>
      <c r="M22" s="13">
        <f t="shared" si="9"/>
        <v>1.8255907189123929E-5</v>
      </c>
      <c r="N22" s="14">
        <f t="shared" si="10"/>
        <v>0.10793472462304393</v>
      </c>
      <c r="O22" s="14">
        <f t="shared" si="11"/>
        <v>2.0764431905083648E-7</v>
      </c>
      <c r="P22" s="15">
        <v>20</v>
      </c>
      <c r="Q22" s="8">
        <f t="shared" si="12"/>
        <v>0.94482074163264695</v>
      </c>
      <c r="R22" s="201"/>
      <c r="S22" s="212" t="s">
        <v>73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7"/>
    </row>
    <row r="23" spans="1:34" x14ac:dyDescent="0.25">
      <c r="A23" s="8">
        <f t="shared" si="0"/>
        <v>-0.45488244016098284</v>
      </c>
      <c r="B23" s="9">
        <v>0.45488244016098284</v>
      </c>
      <c r="C23" s="9">
        <v>0.96525763410885579</v>
      </c>
      <c r="D23" s="10">
        <f t="shared" si="1"/>
        <v>0.93107291635145906</v>
      </c>
      <c r="E23" s="10">
        <f t="shared" si="2"/>
        <v>0.18321529761684968</v>
      </c>
      <c r="F23" s="10">
        <f t="shared" si="3"/>
        <v>0.14330192709233078</v>
      </c>
      <c r="G23" s="10">
        <f t="shared" si="22"/>
        <v>0.10700213025824658</v>
      </c>
      <c r="H23" s="10">
        <f t="shared" si="4"/>
        <v>0.32651722470918049</v>
      </c>
      <c r="I23" s="10">
        <f t="shared" si="5"/>
        <v>0.10700213025824655</v>
      </c>
      <c r="J23" s="10">
        <f t="shared" si="6"/>
        <v>2.1363085193555804E-2</v>
      </c>
      <c r="K23" s="12">
        <f t="shared" si="7"/>
        <v>-2.4558221531579895E-6</v>
      </c>
      <c r="L23" s="10">
        <f t="shared" si="8"/>
        <v>0.96562580518846797</v>
      </c>
      <c r="M23" s="13">
        <f t="shared" si="9"/>
        <v>1.3554994386279702E-7</v>
      </c>
      <c r="N23" s="14">
        <f t="shared" si="10"/>
        <v>0.1074510808905251</v>
      </c>
      <c r="O23" s="14">
        <f t="shared" si="11"/>
        <v>2.0155667022331203E-7</v>
      </c>
      <c r="P23" s="15">
        <v>21</v>
      </c>
      <c r="Q23" s="8">
        <f t="shared" si="12"/>
        <v>0.94481504693214935</v>
      </c>
      <c r="R23" s="201"/>
      <c r="S23" s="213" t="s">
        <v>21</v>
      </c>
      <c r="T23" s="185" t="s">
        <v>121</v>
      </c>
      <c r="U23" s="180" t="s">
        <v>103</v>
      </c>
      <c r="V23" s="181" t="s">
        <v>104</v>
      </c>
      <c r="W23" s="182"/>
      <c r="X23" s="1"/>
      <c r="Y23" s="26"/>
      <c r="Z23" s="27" t="s">
        <v>0</v>
      </c>
      <c r="AA23" s="55" t="s">
        <v>50</v>
      </c>
      <c r="AB23" s="26" t="s">
        <v>11</v>
      </c>
      <c r="AC23" t="s">
        <v>125</v>
      </c>
      <c r="AD23" s="54" t="s">
        <v>124</v>
      </c>
      <c r="AE23" s="27" t="s">
        <v>40</v>
      </c>
      <c r="AF23" s="27" t="s">
        <v>6</v>
      </c>
      <c r="AG23" s="27" t="s">
        <v>41</v>
      </c>
      <c r="AH23" s="55" t="s">
        <v>109</v>
      </c>
    </row>
    <row r="24" spans="1:34" x14ac:dyDescent="0.25">
      <c r="A24" s="8">
        <f t="shared" si="0"/>
        <v>-0.45318788392289744</v>
      </c>
      <c r="B24" s="9">
        <v>0.45318788392289744</v>
      </c>
      <c r="C24" s="9">
        <v>0.96614722347900639</v>
      </c>
      <c r="D24" s="10">
        <f t="shared" si="1"/>
        <v>0.9293783601133736</v>
      </c>
      <c r="E24" s="10">
        <f t="shared" si="2"/>
        <v>0.18321529749965579</v>
      </c>
      <c r="F24" s="10">
        <f t="shared" si="3"/>
        <v>0.14328065647715016</v>
      </c>
      <c r="G24" s="10">
        <f t="shared" si="22"/>
        <v>0.1064625613173467</v>
      </c>
      <c r="H24" s="10">
        <f t="shared" si="4"/>
        <v>0.32649595397680597</v>
      </c>
      <c r="I24" s="10">
        <f t="shared" si="5"/>
        <v>0.10646256131734673</v>
      </c>
      <c r="J24" s="10">
        <f t="shared" si="6"/>
        <v>2.0229368628744738E-2</v>
      </c>
      <c r="K24" s="12">
        <f t="shared" si="7"/>
        <v>-2.0730586171657798E-6</v>
      </c>
      <c r="L24" s="10">
        <f t="shared" si="8"/>
        <v>0.96451514241106484</v>
      </c>
      <c r="M24" s="13">
        <f t="shared" si="9"/>
        <v>2.6636886123332264E-6</v>
      </c>
      <c r="N24" s="14">
        <f t="shared" si="10"/>
        <v>0.10690394711692815</v>
      </c>
      <c r="O24" s="14">
        <f t="shared" si="11"/>
        <v>1.9482142407212721E-7</v>
      </c>
      <c r="P24" s="15">
        <v>22</v>
      </c>
      <c r="Q24" s="8">
        <f t="shared" si="12"/>
        <v>0.94480854336990616</v>
      </c>
      <c r="R24" s="201"/>
      <c r="S24" s="214">
        <f>V4</f>
        <v>1</v>
      </c>
      <c r="T24" s="186">
        <f>V39</f>
        <v>0.53800000000000003</v>
      </c>
      <c r="U24" s="175">
        <f>T10</f>
        <v>0.33216245836016967</v>
      </c>
      <c r="V24" s="187">
        <f>-V37</f>
        <v>1.3933680688991803E-3</v>
      </c>
      <c r="W24" s="184" t="s">
        <v>118</v>
      </c>
      <c r="X24" s="1"/>
      <c r="Y24" s="29" t="s">
        <v>126</v>
      </c>
      <c r="Z24" s="30">
        <f>IF(T30-(4.8*LN(2)/T28)&lt;0,0,T30-(4.8*LN(2)/T28))</f>
        <v>0.14384424421172196</v>
      </c>
      <c r="AA24" s="27">
        <f t="shared" ref="AA24:AA30" ca="1" si="23">LOOKUP(-Z24,A$2:A$700,P:P)+2</f>
        <v>239</v>
      </c>
      <c r="AB24" s="34">
        <f t="shared" ref="AB24:AB30" ca="1" si="24">INDIRECT("L"&amp;$AA24)</f>
        <v>0.90114000949220319</v>
      </c>
      <c r="AC24">
        <f ca="1">INDIRECT("E"&amp;$AA24)</f>
        <v>0.14450457866315231</v>
      </c>
      <c r="AD24" s="1">
        <f ca="1">INDIRECT("F"&amp;$AA24)</f>
        <v>4.5790711372688004E-4</v>
      </c>
      <c r="AE24" s="56">
        <f ca="1">AB24-INDIRECT("H"&amp;$AA24)-S$28</f>
        <v>0.27998704752484782</v>
      </c>
      <c r="AF24" s="27">
        <f t="shared" ref="AF24:AF30" ca="1" si="25">INDIRECT("G"&amp;$AA24)</f>
        <v>1.0870770681034175E-3</v>
      </c>
      <c r="AG24" s="57">
        <f t="shared" ref="AG24:AG30" ca="1" si="26">INDIRECT("J"&amp;$AA24)+INDIRECT("K"&amp;$AA24)</f>
        <v>2.9249811486662936E-9</v>
      </c>
      <c r="AH24" s="58">
        <f t="shared" ref="AH24:AH30" ca="1" si="27">AE24-AF24-AG24</f>
        <v>0.27889996753176327</v>
      </c>
    </row>
    <row r="25" spans="1:34" x14ac:dyDescent="0.25">
      <c r="A25" s="8">
        <f t="shared" si="0"/>
        <v>-0.45159923744969288</v>
      </c>
      <c r="B25" s="9">
        <v>0.45159923744969288</v>
      </c>
      <c r="C25" s="9">
        <v>0.9602142372813286</v>
      </c>
      <c r="D25" s="10">
        <f t="shared" si="1"/>
        <v>0.92778971364016904</v>
      </c>
      <c r="E25" s="10">
        <f t="shared" si="2"/>
        <v>0.18321529738194586</v>
      </c>
      <c r="F25" s="10">
        <f t="shared" si="3"/>
        <v>0.14325933062209054</v>
      </c>
      <c r="G25" s="10">
        <f t="shared" si="22"/>
        <v>0.10592695698337298</v>
      </c>
      <c r="H25" s="10">
        <f t="shared" si="4"/>
        <v>0.32647462800403643</v>
      </c>
      <c r="I25" s="10">
        <f t="shared" si="5"/>
        <v>0.10592695698337296</v>
      </c>
      <c r="J25" s="10">
        <f t="shared" si="6"/>
        <v>1.9197652462283502E-2</v>
      </c>
      <c r="K25" s="12">
        <f t="shared" si="7"/>
        <v>-1.7685777398253442E-6</v>
      </c>
      <c r="L25" s="10">
        <f t="shared" si="8"/>
        <v>0.96350376115282654</v>
      </c>
      <c r="M25" s="13">
        <f t="shared" si="9"/>
        <v>1.0820967301154834E-5</v>
      </c>
      <c r="N25" s="14">
        <f t="shared" si="10"/>
        <v>0.10636088653291884</v>
      </c>
      <c r="O25" s="14">
        <f t="shared" si="11"/>
        <v>1.8829485396909085E-7</v>
      </c>
      <c r="P25" s="15">
        <v>23</v>
      </c>
      <c r="Q25" s="8">
        <f t="shared" si="12"/>
        <v>0.94480202291788384</v>
      </c>
      <c r="R25" s="201"/>
      <c r="S25" s="213" t="s">
        <v>122</v>
      </c>
      <c r="T25" s="185" t="s">
        <v>134</v>
      </c>
      <c r="U25" s="181" t="s">
        <v>119</v>
      </c>
      <c r="V25" s="181" t="s">
        <v>120</v>
      </c>
      <c r="W25" s="182"/>
      <c r="X25" s="166"/>
      <c r="Y25" s="26" t="s">
        <v>127</v>
      </c>
      <c r="Z25" s="32">
        <f>T30+(3.46*LN(2)/T28)</f>
        <v>0.21159537737393824</v>
      </c>
      <c r="AA25" s="27">
        <f t="shared" ca="1" si="23"/>
        <v>189</v>
      </c>
      <c r="AB25" s="34">
        <f t="shared" ca="1" si="24"/>
        <v>0.90975573458818704</v>
      </c>
      <c r="AC25">
        <f t="shared" ref="AC25:AC30" ca="1" si="28">INDIRECT("E"&amp;$AA25)</f>
        <v>0.18211329256939587</v>
      </c>
      <c r="AD25" s="1">
        <f t="shared" ref="AD25:AD30" ca="1" si="29">INDIRECT("F"&amp;$AA25)</f>
        <v>2.8636260977048283E-2</v>
      </c>
      <c r="AE25" s="56">
        <f t="shared" ref="AE25:AE30" ca="1" si="30">AB25-INDIRECT("H"&amp;$AA25)-S$28</f>
        <v>0.22281570485126667</v>
      </c>
      <c r="AF25" s="27">
        <f t="shared" ca="1" si="25"/>
        <v>2.4466991492452309E-3</v>
      </c>
      <c r="AG25" s="57">
        <f t="shared" ca="1" si="26"/>
        <v>1.0400839815959409E-7</v>
      </c>
      <c r="AH25" s="58">
        <f t="shared" ca="1" si="27"/>
        <v>0.22036890169362328</v>
      </c>
    </row>
    <row r="26" spans="1:34" x14ac:dyDescent="0.25">
      <c r="A26" s="8">
        <f t="shared" si="0"/>
        <v>-0.45001059097648766</v>
      </c>
      <c r="B26" s="9">
        <v>0.45001059097648766</v>
      </c>
      <c r="C26" s="9">
        <v>0.9619984331628203</v>
      </c>
      <c r="D26" s="10">
        <f t="shared" si="1"/>
        <v>0.92620106716696382</v>
      </c>
      <c r="E26" s="10">
        <f t="shared" si="2"/>
        <v>0.18321529725623389</v>
      </c>
      <c r="F26" s="10">
        <f t="shared" si="3"/>
        <v>0.14323659737708511</v>
      </c>
      <c r="G26" s="10">
        <f t="shared" si="22"/>
        <v>0.10536183255348239</v>
      </c>
      <c r="H26" s="10">
        <f t="shared" si="4"/>
        <v>0.32645189463331897</v>
      </c>
      <c r="I26" s="10">
        <f t="shared" si="5"/>
        <v>0.10536183255348239</v>
      </c>
      <c r="J26" s="10">
        <f t="shared" si="6"/>
        <v>1.8196863789686293E-2</v>
      </c>
      <c r="K26" s="12">
        <f t="shared" si="7"/>
        <v>-1.5088141753499397E-6</v>
      </c>
      <c r="L26" s="10">
        <f t="shared" si="8"/>
        <v>0.96252203736411202</v>
      </c>
      <c r="M26" s="13">
        <f t="shared" si="9"/>
        <v>2.7416135961033623E-7</v>
      </c>
      <c r="N26" s="14">
        <f t="shared" si="10"/>
        <v>0.10578795434558827</v>
      </c>
      <c r="O26" s="14">
        <f t="shared" si="11"/>
        <v>1.8157978170752886E-7</v>
      </c>
      <c r="P26" s="15">
        <v>24</v>
      </c>
      <c r="Q26" s="8">
        <f t="shared" si="12"/>
        <v>0.94479507215164471</v>
      </c>
      <c r="R26" s="201"/>
      <c r="S26" s="215">
        <f>S7</f>
        <v>0.90100000000000002</v>
      </c>
      <c r="T26" s="186">
        <f>T41</f>
        <v>0.30575336857765251</v>
      </c>
      <c r="U26" s="175">
        <f>U41</f>
        <v>0</v>
      </c>
      <c r="V26" s="175">
        <f>S43</f>
        <v>0.97425772876242045</v>
      </c>
      <c r="W26" s="184" t="s">
        <v>116</v>
      </c>
      <c r="X26" s="1"/>
      <c r="Y26" s="34" t="s">
        <v>128</v>
      </c>
      <c r="Z26" s="35">
        <f>T39+(3.46*LN(2)/U28)*T41</f>
        <v>0.30560142399068074</v>
      </c>
      <c r="AA26" s="27">
        <f t="shared" ca="1" si="23"/>
        <v>120</v>
      </c>
      <c r="AB26" s="34">
        <f t="shared" ca="1" si="24"/>
        <v>0.93552395736969685</v>
      </c>
      <c r="AC26">
        <f t="shared" ca="1" si="28"/>
        <v>0.1832145096950154</v>
      </c>
      <c r="AD26" s="1">
        <f t="shared" ca="1" si="29"/>
        <v>0.11286315682519413</v>
      </c>
      <c r="AE26" s="56">
        <f t="shared" ca="1" si="30"/>
        <v>0.16325581465901118</v>
      </c>
      <c r="AF26" s="27">
        <f t="shared" ca="1" si="25"/>
        <v>1.1891848808683908E-2</v>
      </c>
      <c r="AG26" s="57">
        <f t="shared" ca="1" si="26"/>
        <v>1.6080942058090809E-5</v>
      </c>
      <c r="AH26" s="58">
        <f t="shared" ca="1" si="27"/>
        <v>0.15134788490826917</v>
      </c>
    </row>
    <row r="27" spans="1:34" x14ac:dyDescent="0.25">
      <c r="A27" s="8">
        <f t="shared" si="0"/>
        <v>-0.44831603473840287</v>
      </c>
      <c r="B27" s="9">
        <v>0.44831603473840287</v>
      </c>
      <c r="C27" s="9">
        <v>0.96321696571336157</v>
      </c>
      <c r="D27" s="10">
        <f t="shared" si="1"/>
        <v>0.92450651092887903</v>
      </c>
      <c r="E27" s="10">
        <f t="shared" si="2"/>
        <v>0.18321529711285264</v>
      </c>
      <c r="F27" s="10">
        <f t="shared" si="3"/>
        <v>0.14321072208265939</v>
      </c>
      <c r="G27" s="10">
        <f t="shared" si="22"/>
        <v>0.10472579931954065</v>
      </c>
      <c r="H27" s="10">
        <f t="shared" si="4"/>
        <v>0.32642601919551206</v>
      </c>
      <c r="I27" s="10">
        <f t="shared" si="5"/>
        <v>0.10472579931954065</v>
      </c>
      <c r="J27" s="10">
        <f t="shared" si="6"/>
        <v>1.7164216223350161E-2</v>
      </c>
      <c r="K27" s="12">
        <f t="shared" si="7"/>
        <v>-1.2736415543669547E-6</v>
      </c>
      <c r="L27" s="10">
        <f t="shared" si="8"/>
        <v>0.96150829015183137</v>
      </c>
      <c r="M27" s="13">
        <f t="shared" si="9"/>
        <v>2.919572174570558E-6</v>
      </c>
      <c r="N27" s="14">
        <f t="shared" si="10"/>
        <v>0.10514320960802188</v>
      </c>
      <c r="O27" s="14">
        <f t="shared" si="11"/>
        <v>1.7423134892998528E-7</v>
      </c>
      <c r="P27" s="15">
        <v>25</v>
      </c>
      <c r="Q27" s="8">
        <f t="shared" si="12"/>
        <v>0.94478716069321111</v>
      </c>
      <c r="R27" s="201"/>
      <c r="S27" s="224" t="s">
        <v>138</v>
      </c>
      <c r="T27" s="185" t="s">
        <v>110</v>
      </c>
      <c r="U27" s="188" t="s">
        <v>111</v>
      </c>
      <c r="V27" s="181" t="s">
        <v>112</v>
      </c>
      <c r="W27" s="182"/>
      <c r="X27" s="28"/>
      <c r="Y27" s="55" t="s">
        <v>129</v>
      </c>
      <c r="Z27" s="167">
        <f>T39</f>
        <v>0.32677589001528928</v>
      </c>
      <c r="AA27" s="27">
        <f t="shared" ca="1" si="23"/>
        <v>105</v>
      </c>
      <c r="AB27" s="34">
        <f t="shared" ca="1" si="24"/>
        <v>0.93960931128537672</v>
      </c>
      <c r="AC27">
        <f t="shared" ca="1" si="28"/>
        <v>0.1832150843972716</v>
      </c>
      <c r="AD27" s="1">
        <f t="shared" ca="1" si="29"/>
        <v>0.1261153711661229</v>
      </c>
      <c r="AE27" s="56">
        <f t="shared" ca="1" si="30"/>
        <v>0.15408837953150611</v>
      </c>
      <c r="AF27" s="27">
        <f t="shared" ca="1" si="25"/>
        <v>2.0104413596806155E-2</v>
      </c>
      <c r="AG27" s="57">
        <f t="shared" ca="1" si="26"/>
        <v>5.0409373683966005E-5</v>
      </c>
      <c r="AH27" s="58">
        <f t="shared" ca="1" si="27"/>
        <v>0.13393355656101599</v>
      </c>
    </row>
    <row r="28" spans="1:34" x14ac:dyDescent="0.25">
      <c r="A28" s="8">
        <f t="shared" si="0"/>
        <v>-0.44672738826519764</v>
      </c>
      <c r="B28" s="9">
        <v>0.44672738826519764</v>
      </c>
      <c r="C28" s="9">
        <v>0.95752615900376681</v>
      </c>
      <c r="D28" s="10">
        <f t="shared" si="1"/>
        <v>0.92291786445567381</v>
      </c>
      <c r="E28" s="10">
        <f t="shared" si="2"/>
        <v>0.18321529696927488</v>
      </c>
      <c r="F28" s="10">
        <f t="shared" si="3"/>
        <v>0.14318486790246251</v>
      </c>
      <c r="G28" s="10">
        <f t="shared" si="22"/>
        <v>0.10409780981436539</v>
      </c>
      <c r="H28" s="10">
        <f t="shared" si="4"/>
        <v>0.3264001648717374</v>
      </c>
      <c r="I28" s="10">
        <f t="shared" si="5"/>
        <v>0.10409780981436537</v>
      </c>
      <c r="J28" s="10">
        <f t="shared" si="6"/>
        <v>1.6229413579094881E-2</v>
      </c>
      <c r="K28" s="12">
        <f t="shared" si="7"/>
        <v>-1.0865688307034961E-6</v>
      </c>
      <c r="L28" s="10">
        <f t="shared" si="8"/>
        <v>0.96058982870515797</v>
      </c>
      <c r="M28" s="13">
        <f t="shared" si="9"/>
        <v>9.3860720392221908E-6</v>
      </c>
      <c r="N28" s="14">
        <f t="shared" si="10"/>
        <v>0.10450670092586205</v>
      </c>
      <c r="O28" s="14">
        <f t="shared" si="11"/>
        <v>1.6719194106099159E-7</v>
      </c>
      <c r="P28" s="15">
        <v>26</v>
      </c>
      <c r="Q28" s="8">
        <f t="shared" si="12"/>
        <v>0.94477925569052412</v>
      </c>
      <c r="R28" s="201"/>
      <c r="S28" s="223">
        <f>1/T7</f>
        <v>0.47619047619047616</v>
      </c>
      <c r="T28" s="189">
        <f>S37</f>
        <v>84.506272355871204</v>
      </c>
      <c r="U28" s="177">
        <f>-V43</f>
        <v>-34.630626082840003</v>
      </c>
      <c r="V28" s="176">
        <f>U37</f>
        <v>53.184765069232178</v>
      </c>
      <c r="W28" s="184" t="s">
        <v>117</v>
      </c>
      <c r="X28" s="31"/>
      <c r="Y28" s="173" t="s">
        <v>130</v>
      </c>
      <c r="Z28" s="38">
        <f>IF(T39-(4.8*LN(2)/U28)*T41&gt;B$2,B$2,T39-(4.8*LN(2)/U28)*T41)</f>
        <v>0.35615087178353233</v>
      </c>
      <c r="AA28" s="27">
        <f t="shared" ca="1" si="23"/>
        <v>85</v>
      </c>
      <c r="AB28" s="34">
        <f t="shared" ca="1" si="24"/>
        <v>0.94286583967908566</v>
      </c>
      <c r="AC28">
        <f t="shared" ca="1" si="28"/>
        <v>0.18321524374716769</v>
      </c>
      <c r="AD28" s="1">
        <f t="shared" ca="1" si="29"/>
        <v>0.13617029979911865</v>
      </c>
      <c r="AE28" s="56">
        <f t="shared" ca="1" si="30"/>
        <v>0.14728981994232315</v>
      </c>
      <c r="AF28" s="27">
        <f t="shared" ca="1" si="25"/>
        <v>3.9093406300763966E-2</v>
      </c>
      <c r="AG28" s="57">
        <f t="shared" ca="1" si="26"/>
        <v>2.374236389893182E-4</v>
      </c>
      <c r="AH28" s="58">
        <f t="shared" ca="1" si="27"/>
        <v>0.10795899000256987</v>
      </c>
    </row>
    <row r="29" spans="1:34" x14ac:dyDescent="0.25">
      <c r="A29" s="8">
        <f t="shared" si="0"/>
        <v>-0.44513874179199309</v>
      </c>
      <c r="B29" s="9">
        <v>0.44513874179199309</v>
      </c>
      <c r="C29" s="9">
        <v>0.95739770377205524</v>
      </c>
      <c r="D29" s="10">
        <f t="shared" si="1"/>
        <v>0.92132921798246925</v>
      </c>
      <c r="E29" s="10">
        <f t="shared" si="2"/>
        <v>0.1832152968163894</v>
      </c>
      <c r="F29" s="10">
        <f t="shared" si="3"/>
        <v>0.14315739963019825</v>
      </c>
      <c r="G29" s="10">
        <f t="shared" si="22"/>
        <v>0.10343870677992095</v>
      </c>
      <c r="H29" s="10">
        <f t="shared" si="4"/>
        <v>0.32637269644658762</v>
      </c>
      <c r="I29" s="10">
        <f t="shared" si="5"/>
        <v>0.10343870677992097</v>
      </c>
      <c r="J29" s="10">
        <f t="shared" si="6"/>
        <v>1.5327338565484502E-2</v>
      </c>
      <c r="K29" s="12">
        <f t="shared" si="7"/>
        <v>-9.269721122063705E-7</v>
      </c>
      <c r="L29" s="10">
        <f t="shared" si="8"/>
        <v>0.95970273212278723</v>
      </c>
      <c r="M29" s="13">
        <f t="shared" si="9"/>
        <v>5.3131556976782184E-6</v>
      </c>
      <c r="N29" s="14">
        <f t="shared" si="10"/>
        <v>0.10383874817978217</v>
      </c>
      <c r="O29" s="14">
        <f t="shared" si="11"/>
        <v>1.6003312160291128E-7</v>
      </c>
      <c r="P29" s="15">
        <v>27</v>
      </c>
      <c r="Q29" s="8">
        <f t="shared" si="12"/>
        <v>0.94477085717375031</v>
      </c>
      <c r="R29" s="201"/>
      <c r="S29" s="179"/>
      <c r="T29" s="178" t="s">
        <v>113</v>
      </c>
      <c r="U29" s="178" t="s">
        <v>114</v>
      </c>
      <c r="V29" s="178" t="s">
        <v>115</v>
      </c>
      <c r="W29" s="183"/>
      <c r="X29" s="33"/>
      <c r="Y29" s="55" t="s">
        <v>39</v>
      </c>
      <c r="Z29" s="32">
        <f>V30</f>
        <v>0.44079949498499854</v>
      </c>
      <c r="AA29" s="27">
        <f t="shared" ca="1" si="23"/>
        <v>30</v>
      </c>
      <c r="AB29" s="34">
        <f t="shared" ca="1" si="24"/>
        <v>0.95884735066004967</v>
      </c>
      <c r="AC29">
        <f t="shared" ca="1" si="28"/>
        <v>0.18321529665375086</v>
      </c>
      <c r="AD29" s="1">
        <f t="shared" ca="1" si="29"/>
        <v>0.14312824888819936</v>
      </c>
      <c r="AE29" s="56">
        <f t="shared" ca="1" si="30"/>
        <v>0.15631332892762329</v>
      </c>
      <c r="AF29" s="27">
        <f t="shared" ca="1" si="25"/>
        <v>0.1027481816604251</v>
      </c>
      <c r="AG29" s="57">
        <f t="shared" ca="1" si="26"/>
        <v>1.445757730016106E-2</v>
      </c>
      <c r="AH29" s="58">
        <f t="shared" ca="1" si="27"/>
        <v>3.9107569967037126E-2</v>
      </c>
    </row>
    <row r="30" spans="1:34" x14ac:dyDescent="0.25">
      <c r="A30" s="8">
        <f t="shared" si="0"/>
        <v>-0.44355009531878786</v>
      </c>
      <c r="B30" s="9">
        <v>0.44355009531878786</v>
      </c>
      <c r="C30" s="9">
        <v>0.95965779082515212</v>
      </c>
      <c r="D30" s="10">
        <f t="shared" si="1"/>
        <v>0.91974057150926403</v>
      </c>
      <c r="E30" s="10">
        <f t="shared" si="2"/>
        <v>0.18321529665375086</v>
      </c>
      <c r="F30" s="10">
        <f t="shared" si="3"/>
        <v>0.14312824888819936</v>
      </c>
      <c r="G30" s="10">
        <f t="shared" si="22"/>
        <v>0.1027481816604251</v>
      </c>
      <c r="H30" s="10">
        <f t="shared" si="4"/>
        <v>0.32634354554195022</v>
      </c>
      <c r="I30" s="10">
        <f t="shared" si="5"/>
        <v>0.10274818166042511</v>
      </c>
      <c r="J30" s="10">
        <f t="shared" si="6"/>
        <v>1.4458368116412537E-2</v>
      </c>
      <c r="K30" s="12">
        <f t="shared" si="7"/>
        <v>-7.9081625147731608E-7</v>
      </c>
      <c r="L30" s="10">
        <f t="shared" si="8"/>
        <v>0.95884735066004967</v>
      </c>
      <c r="M30" s="13">
        <f t="shared" si="9"/>
        <v>6.5681326121129463E-7</v>
      </c>
      <c r="N30" s="14">
        <f t="shared" si="10"/>
        <v>0.10313905634697523</v>
      </c>
      <c r="O30" s="14">
        <f t="shared" si="11"/>
        <v>1.5278302058565588E-7</v>
      </c>
      <c r="P30" s="15">
        <v>28</v>
      </c>
      <c r="Q30" s="8">
        <f t="shared" si="12"/>
        <v>0.94476194423618765</v>
      </c>
      <c r="R30" s="201"/>
      <c r="S30" s="216"/>
      <c r="T30" s="175">
        <f>S39</f>
        <v>0.18321536275635128</v>
      </c>
      <c r="U30" s="175">
        <f>T39</f>
        <v>0.32677589001528928</v>
      </c>
      <c r="V30" s="175">
        <f>U39</f>
        <v>0.44079949498499854</v>
      </c>
      <c r="W30" s="184" t="s">
        <v>118</v>
      </c>
      <c r="X30" s="36"/>
      <c r="Y30" s="55" t="s">
        <v>131</v>
      </c>
      <c r="Z30" s="41">
        <f>IF(T24&gt;B$2,B$2,T24)</f>
        <v>0.48919720398220667</v>
      </c>
      <c r="AA30" s="27">
        <f t="shared" ca="1" si="23"/>
        <v>2</v>
      </c>
      <c r="AB30" s="34">
        <f t="shared" ca="1" si="24"/>
        <v>0.9933036963316253</v>
      </c>
      <c r="AC30">
        <f t="shared" ca="1" si="28"/>
        <v>0.18321529877319118</v>
      </c>
      <c r="AD30" s="1">
        <f t="shared" ca="1" si="29"/>
        <v>0.14351387792217532</v>
      </c>
      <c r="AE30" s="56">
        <f t="shared" ca="1" si="30"/>
        <v>0.19038404344578264</v>
      </c>
      <c r="AF30" s="27">
        <f t="shared" ca="1" si="25"/>
        <v>0.11268904425248699</v>
      </c>
      <c r="AG30" s="57">
        <f t="shared" ca="1" si="26"/>
        <v>4.9703321092243194E-2</v>
      </c>
      <c r="AH30" s="58">
        <f t="shared" ca="1" si="27"/>
        <v>2.799167810105245E-2</v>
      </c>
    </row>
    <row r="31" spans="1:34" x14ac:dyDescent="0.25">
      <c r="A31" s="8">
        <f t="shared" si="0"/>
        <v>-0.4419614488455833</v>
      </c>
      <c r="B31" s="9">
        <v>0.4419614488455833</v>
      </c>
      <c r="C31" s="9">
        <v>0.95427443483608598</v>
      </c>
      <c r="D31" s="10">
        <f t="shared" si="1"/>
        <v>0.91815192503605947</v>
      </c>
      <c r="E31" s="10">
        <f t="shared" si="2"/>
        <v>0.18321529648090423</v>
      </c>
      <c r="F31" s="10">
        <f t="shared" si="3"/>
        <v>0.14309734700221818</v>
      </c>
      <c r="G31" s="10">
        <f t="shared" si="22"/>
        <v>0.10202603946178593</v>
      </c>
      <c r="H31" s="10">
        <f t="shared" si="4"/>
        <v>0.32631264348312244</v>
      </c>
      <c r="I31" s="10">
        <f t="shared" si="5"/>
        <v>0.1020260394617859</v>
      </c>
      <c r="J31" s="10">
        <f t="shared" si="6"/>
        <v>1.3622765900674958E-2</v>
      </c>
      <c r="K31" s="12">
        <f t="shared" si="7"/>
        <v>-6.7465861163893948E-7</v>
      </c>
      <c r="L31" s="10">
        <f t="shared" si="8"/>
        <v>0.95802392355494059</v>
      </c>
      <c r="M31" s="13">
        <f t="shared" si="9"/>
        <v>1.4058665652817985E-5</v>
      </c>
      <c r="N31" s="14">
        <f t="shared" si="10"/>
        <v>0.10240744762868303</v>
      </c>
      <c r="O31" s="14">
        <f t="shared" si="11"/>
        <v>1.4547218977583259E-7</v>
      </c>
      <c r="P31" s="15">
        <v>29</v>
      </c>
      <c r="Q31" s="8">
        <f t="shared" si="12"/>
        <v>0.94475249588045351</v>
      </c>
      <c r="R31" s="201"/>
      <c r="S31" s="203"/>
      <c r="T31" s="1"/>
      <c r="U31" s="1"/>
      <c r="V31" s="1"/>
      <c r="W31" s="1"/>
      <c r="X31" s="37"/>
      <c r="Y31" s="1"/>
      <c r="Z31" s="1"/>
      <c r="AA31" s="1"/>
      <c r="AB31" s="1"/>
      <c r="AC31" s="1"/>
      <c r="AD31" s="1"/>
      <c r="AE31" s="1"/>
      <c r="AF31" s="1"/>
      <c r="AG31" s="1"/>
    </row>
    <row r="32" spans="1:34" x14ac:dyDescent="0.25">
      <c r="A32" s="8">
        <f t="shared" si="0"/>
        <v>-0.44037280237237869</v>
      </c>
      <c r="B32" s="9">
        <v>0.44037280237237869</v>
      </c>
      <c r="C32" s="9">
        <v>0.9541205510657792</v>
      </c>
      <c r="D32" s="10">
        <f t="shared" si="1"/>
        <v>0.9165632785628548</v>
      </c>
      <c r="E32" s="10">
        <f t="shared" si="2"/>
        <v>0.18321529629738467</v>
      </c>
      <c r="F32" s="10">
        <f t="shared" si="3"/>
        <v>0.1430646250683883</v>
      </c>
      <c r="G32" s="10">
        <f t="shared" si="22"/>
        <v>0.10127220238289951</v>
      </c>
      <c r="H32" s="10">
        <f t="shared" si="4"/>
        <v>0.326279921365773</v>
      </c>
      <c r="I32" s="10">
        <f t="shared" si="5"/>
        <v>0.10127220238289952</v>
      </c>
      <c r="J32" s="10">
        <f t="shared" si="6"/>
        <v>1.2820678623706177E-2</v>
      </c>
      <c r="K32" s="12">
        <f t="shared" si="7"/>
        <v>-5.7556208931983504E-7</v>
      </c>
      <c r="L32" s="10">
        <f t="shared" si="8"/>
        <v>0.95723257553026952</v>
      </c>
      <c r="M32" s="13">
        <f t="shared" si="9"/>
        <v>9.6846962675863017E-6</v>
      </c>
      <c r="N32" s="14">
        <f t="shared" si="10"/>
        <v>0.10164386526698609</v>
      </c>
      <c r="O32" s="14">
        <f t="shared" si="11"/>
        <v>1.3813329940754173E-7</v>
      </c>
      <c r="P32" s="15">
        <v>30</v>
      </c>
      <c r="Q32" s="8">
        <f t="shared" si="12"/>
        <v>0.94474249103895858</v>
      </c>
      <c r="R32" s="201"/>
      <c r="S32" s="203"/>
      <c r="T32" s="1"/>
      <c r="U32" s="1"/>
      <c r="V32" s="1"/>
      <c r="W32" s="1"/>
      <c r="X32" s="37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8">
        <f t="shared" si="0"/>
        <v>-0.43878415589917352</v>
      </c>
      <c r="B33" s="9">
        <v>0.43878415589917352</v>
      </c>
      <c r="C33" s="9">
        <v>0.95593063176410698</v>
      </c>
      <c r="D33" s="10">
        <f t="shared" si="1"/>
        <v>0.91497463208964969</v>
      </c>
      <c r="E33" s="10">
        <f t="shared" si="2"/>
        <v>0.18321529610271683</v>
      </c>
      <c r="F33" s="10">
        <f t="shared" si="3"/>
        <v>0.14303001398623164</v>
      </c>
      <c r="G33" s="10">
        <f t="shared" si="22"/>
        <v>0.10048671185941319</v>
      </c>
      <c r="H33" s="10">
        <f t="shared" si="4"/>
        <v>0.32624531008894847</v>
      </c>
      <c r="I33" s="10">
        <f t="shared" si="5"/>
        <v>0.10048671185941316</v>
      </c>
      <c r="J33" s="10">
        <f t="shared" si="6"/>
        <v>1.2052133950811896E-2</v>
      </c>
      <c r="K33" s="12">
        <f t="shared" si="7"/>
        <v>-4.9102089835551258E-7</v>
      </c>
      <c r="L33" s="10">
        <f t="shared" si="8"/>
        <v>0.95647331485275233</v>
      </c>
      <c r="M33" s="13">
        <f t="shared" si="9"/>
        <v>2.9450493470166447E-7</v>
      </c>
      <c r="N33" s="14">
        <f t="shared" si="10"/>
        <v>0.1008483757469204</v>
      </c>
      <c r="O33" s="14">
        <f t="shared" si="11"/>
        <v>1.3080076752685421E-7</v>
      </c>
      <c r="P33" s="15">
        <v>31</v>
      </c>
      <c r="Q33" s="8">
        <f t="shared" si="12"/>
        <v>0.94473190858399914</v>
      </c>
      <c r="R33" s="201"/>
      <c r="S33" s="203"/>
      <c r="T33" s="1"/>
      <c r="U33" s="1"/>
      <c r="V33" s="1"/>
      <c r="W33" s="1"/>
      <c r="X33" s="37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8">
        <f t="shared" si="0"/>
        <v>-0.43719550942596891</v>
      </c>
      <c r="B34" s="9">
        <v>0.43719550942596891</v>
      </c>
      <c r="C34" s="9">
        <v>0.95501325302246332</v>
      </c>
      <c r="D34" s="10">
        <f t="shared" si="1"/>
        <v>0.91338598561644502</v>
      </c>
      <c r="E34" s="10">
        <f t="shared" si="2"/>
        <v>0.18321529589641425</v>
      </c>
      <c r="F34" s="10">
        <f t="shared" si="3"/>
        <v>0.1429934444537618</v>
      </c>
      <c r="G34" s="10">
        <f t="shared" si="22"/>
        <v>9.9669728961781084E-2</v>
      </c>
      <c r="H34" s="10">
        <f t="shared" si="4"/>
        <v>0.326208740350176</v>
      </c>
      <c r="I34" s="10">
        <f t="shared" si="5"/>
        <v>9.9669728961781126E-2</v>
      </c>
      <c r="J34" s="10">
        <f t="shared" si="6"/>
        <v>1.131704011401179E-2</v>
      </c>
      <c r="K34" s="12">
        <f t="shared" si="7"/>
        <v>-4.1889724392637E-7</v>
      </c>
      <c r="L34" s="10">
        <f t="shared" si="8"/>
        <v>0.95574603301017202</v>
      </c>
      <c r="M34" s="13">
        <f t="shared" si="9"/>
        <v>5.3696651038637616E-7</v>
      </c>
      <c r="N34" s="14">
        <f t="shared" si="10"/>
        <v>0.1000211693230815</v>
      </c>
      <c r="O34" s="14">
        <f t="shared" si="11"/>
        <v>1.2351032755093675E-7</v>
      </c>
      <c r="P34" s="15">
        <v>32</v>
      </c>
      <c r="Q34" s="8">
        <f t="shared" si="12"/>
        <v>0.94472072732625911</v>
      </c>
      <c r="R34" s="201"/>
      <c r="S34" s="217" t="s">
        <v>44</v>
      </c>
      <c r="T34" s="39" t="s">
        <v>45</v>
      </c>
      <c r="U34" s="39" t="s">
        <v>46</v>
      </c>
      <c r="V34" s="40" t="s">
        <v>47</v>
      </c>
      <c r="W34" s="1"/>
      <c r="X34" s="37"/>
      <c r="Y34" s="25"/>
      <c r="Z34" s="12"/>
      <c r="AA34" s="1"/>
      <c r="AB34" s="26"/>
      <c r="AC34" s="1"/>
      <c r="AD34" s="1"/>
      <c r="AE34" s="1"/>
      <c r="AF34" s="1"/>
      <c r="AG34" s="1"/>
    </row>
    <row r="35" spans="1:33" x14ac:dyDescent="0.25">
      <c r="A35" s="8">
        <f t="shared" si="0"/>
        <v>-0.43560686295276374</v>
      </c>
      <c r="B35" s="9">
        <v>0.43560686295276374</v>
      </c>
      <c r="C35" s="9">
        <v>0.95221621624867903</v>
      </c>
      <c r="D35" s="10">
        <f t="shared" si="1"/>
        <v>0.9117973391432399</v>
      </c>
      <c r="E35" s="10">
        <f t="shared" si="2"/>
        <v>0.18321529567797828</v>
      </c>
      <c r="F35" s="10">
        <f t="shared" si="3"/>
        <v>0.1429548469215233</v>
      </c>
      <c r="G35" s="10">
        <f t="shared" si="22"/>
        <v>9.8821533138950535E-2</v>
      </c>
      <c r="H35" s="10">
        <f t="shared" si="4"/>
        <v>0.32617014259950161</v>
      </c>
      <c r="I35" s="10">
        <f t="shared" si="5"/>
        <v>9.8821533138950521E-2</v>
      </c>
      <c r="J35" s="10">
        <f t="shared" si="6"/>
        <v>1.061518721431161E-2</v>
      </c>
      <c r="K35" s="12">
        <f t="shared" si="7"/>
        <v>-3.573672904935564E-7</v>
      </c>
      <c r="L35" s="10">
        <f t="shared" si="8"/>
        <v>0.95505050601871677</v>
      </c>
      <c r="M35" s="13">
        <f t="shared" si="9"/>
        <v>8.0331985005406176E-6</v>
      </c>
      <c r="N35" s="14">
        <f t="shared" si="10"/>
        <v>9.9162558860107775E-2</v>
      </c>
      <c r="O35" s="14">
        <f t="shared" si="11"/>
        <v>1.1629854249082496E-7</v>
      </c>
      <c r="P35" s="15">
        <v>33</v>
      </c>
      <c r="Q35" s="8">
        <f t="shared" si="12"/>
        <v>0.9447089260007584</v>
      </c>
      <c r="R35" s="201"/>
      <c r="S35" s="218">
        <f>IF(V4=1,V18-T37,S10-T37)</f>
        <v>0.77296195334516815</v>
      </c>
      <c r="T35" s="39">
        <f>IF(V4=1,POWER(S35*S35-4*V18*(V37-T37),1/2),POWER(S35*S35-4*S10*(V37-T37),1/2))</f>
        <v>0.11941017331458961</v>
      </c>
      <c r="U35" s="39">
        <f>(S35+T35)/2</f>
        <v>0.44618606332987887</v>
      </c>
      <c r="V35" s="155">
        <f>(S35-T35)/2</f>
        <v>0.32677589001528928</v>
      </c>
      <c r="W35" s="1"/>
      <c r="X35" s="37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8">
        <f t="shared" si="0"/>
        <v>-0.43401821647955913</v>
      </c>
      <c r="B36" s="9">
        <v>0.43401821647955913</v>
      </c>
      <c r="C36" s="9">
        <v>0.95314113982940629</v>
      </c>
      <c r="D36" s="10">
        <f t="shared" si="1"/>
        <v>0.91020869267003524</v>
      </c>
      <c r="E36" s="10">
        <f t="shared" si="2"/>
        <v>0.18321529544689677</v>
      </c>
      <c r="F36" s="10">
        <f t="shared" si="3"/>
        <v>0.1429141515032766</v>
      </c>
      <c r="G36" s="10">
        <f t="shared" si="22"/>
        <v>9.7942519349055984E-2</v>
      </c>
      <c r="H36" s="10">
        <f t="shared" si="4"/>
        <v>0.32612944695017337</v>
      </c>
      <c r="I36" s="10">
        <f t="shared" si="5"/>
        <v>9.7942519349056012E-2</v>
      </c>
      <c r="J36" s="10">
        <f t="shared" si="6"/>
        <v>9.9462501803297392E-3</v>
      </c>
      <c r="K36" s="12">
        <f t="shared" si="7"/>
        <v>-3.0487506054336824E-7</v>
      </c>
      <c r="L36" s="10">
        <f t="shared" si="8"/>
        <v>0.95438639732305064</v>
      </c>
      <c r="M36" s="13">
        <f t="shared" si="9"/>
        <v>1.5506662254774016E-6</v>
      </c>
      <c r="N36" s="14">
        <f t="shared" si="10"/>
        <v>9.8272977027238584E-2</v>
      </c>
      <c r="O36" s="14">
        <f t="shared" si="11"/>
        <v>1.0920227706981624E-7</v>
      </c>
      <c r="P36" s="15">
        <v>34</v>
      </c>
      <c r="Q36" s="8">
        <f t="shared" si="12"/>
        <v>0.9446964832395438</v>
      </c>
      <c r="R36" s="201"/>
      <c r="S36" s="156" t="s">
        <v>23</v>
      </c>
      <c r="T36" s="156" t="s">
        <v>107</v>
      </c>
      <c r="U36" s="156" t="s">
        <v>24</v>
      </c>
      <c r="V36" s="157" t="s">
        <v>108</v>
      </c>
      <c r="W36" s="1"/>
      <c r="X36" s="1"/>
      <c r="Y36" s="1"/>
      <c r="Z36" s="1"/>
      <c r="AA36" s="1"/>
      <c r="AB36" s="1"/>
      <c r="AC36" s="1"/>
      <c r="AD36" s="7"/>
      <c r="AE36" s="1"/>
      <c r="AF36" s="1"/>
      <c r="AG36" s="1"/>
    </row>
    <row r="37" spans="1:33" x14ac:dyDescent="0.25">
      <c r="A37" s="8">
        <f t="shared" si="0"/>
        <v>-0.43242957000635457</v>
      </c>
      <c r="B37" s="9">
        <v>0.43242957000635457</v>
      </c>
      <c r="C37" s="9">
        <v>0.95445956866778181</v>
      </c>
      <c r="D37" s="10">
        <f t="shared" si="1"/>
        <v>0.90862004619683079</v>
      </c>
      <c r="E37" s="10">
        <f t="shared" si="2"/>
        <v>0.1832152952026424</v>
      </c>
      <c r="F37" s="10">
        <f t="shared" si="3"/>
        <v>0.14287128784195791</v>
      </c>
      <c r="G37" s="10">
        <f t="shared" si="22"/>
        <v>9.7033193666467205E-2</v>
      </c>
      <c r="H37" s="10">
        <f t="shared" si="4"/>
        <v>0.32608658304460036</v>
      </c>
      <c r="I37" s="10">
        <f t="shared" si="5"/>
        <v>9.7033193666467149E-2</v>
      </c>
      <c r="J37" s="10">
        <f t="shared" si="6"/>
        <v>9.3097932952870555E-3</v>
      </c>
      <c r="K37" s="12">
        <f t="shared" si="7"/>
        <v>-2.6009310079849364E-7</v>
      </c>
      <c r="L37" s="10">
        <f t="shared" si="8"/>
        <v>0.95375326220410639</v>
      </c>
      <c r="M37" s="13">
        <f t="shared" si="9"/>
        <v>4.9886882062967919E-7</v>
      </c>
      <c r="N37" s="14">
        <f t="shared" si="10"/>
        <v>9.7352971935876387E-2</v>
      </c>
      <c r="O37" s="14">
        <f t="shared" si="11"/>
        <v>1.0225814158636701E-7</v>
      </c>
      <c r="P37" s="15">
        <v>35</v>
      </c>
      <c r="Q37" s="8">
        <f t="shared" si="12"/>
        <v>0.94468337753070608</v>
      </c>
      <c r="R37" s="201"/>
      <c r="S37" s="219">
        <f>100*T17</f>
        <v>84.506272355871204</v>
      </c>
      <c r="T37" s="143">
        <f>-T10</f>
        <v>-0.33216245836016967</v>
      </c>
      <c r="U37" s="144">
        <f>V17*100</f>
        <v>53.184765069232178</v>
      </c>
      <c r="V37" s="158">
        <f>-U10/100</f>
        <v>-1.3933680688991803E-3</v>
      </c>
      <c r="W37" s="1"/>
      <c r="X37" s="1"/>
      <c r="Y37" s="1"/>
      <c r="Z37" s="1"/>
      <c r="AA37" s="1"/>
      <c r="AB37" s="1"/>
      <c r="AC37" s="1"/>
      <c r="AD37" s="7"/>
      <c r="AE37" s="1"/>
      <c r="AF37" s="1"/>
      <c r="AG37" s="1"/>
    </row>
    <row r="38" spans="1:33" x14ac:dyDescent="0.25">
      <c r="A38" s="8">
        <f t="shared" si="0"/>
        <v>-0.43084092353314934</v>
      </c>
      <c r="B38" s="9">
        <v>0.43084092353314934</v>
      </c>
      <c r="C38" s="9">
        <v>0.95196325014157013</v>
      </c>
      <c r="D38" s="10">
        <f t="shared" si="1"/>
        <v>0.90703139972362545</v>
      </c>
      <c r="E38" s="10">
        <f t="shared" si="2"/>
        <v>0.18321529494467081</v>
      </c>
      <c r="F38" s="10">
        <f t="shared" si="3"/>
        <v>0.1428261849304559</v>
      </c>
      <c r="G38" s="10">
        <f t="shared" si="22"/>
        <v>9.609416749809041E-2</v>
      </c>
      <c r="H38" s="10">
        <f t="shared" si="4"/>
        <v>0.32604147987512672</v>
      </c>
      <c r="I38" s="10">
        <f t="shared" si="5"/>
        <v>9.6094167498090424E-2</v>
      </c>
      <c r="J38" s="10">
        <f t="shared" si="6"/>
        <v>8.7052761599322077E-3</v>
      </c>
      <c r="K38" s="12">
        <f t="shared" si="7"/>
        <v>-2.2188892300001048E-7</v>
      </c>
      <c r="L38" s="10">
        <f t="shared" si="8"/>
        <v>0.95315055356640865</v>
      </c>
      <c r="M38" s="13">
        <f t="shared" si="9"/>
        <v>1.4096894226332937E-6</v>
      </c>
      <c r="N38" s="14">
        <f t="shared" si="10"/>
        <v>9.6403201353358142E-2</v>
      </c>
      <c r="O38" s="14">
        <f t="shared" si="11"/>
        <v>9.5501923701628865E-8</v>
      </c>
      <c r="P38" s="15">
        <v>36</v>
      </c>
      <c r="Q38" s="8">
        <f t="shared" si="12"/>
        <v>0.94466958716358163</v>
      </c>
      <c r="R38" s="201"/>
      <c r="S38" s="142" t="s">
        <v>33</v>
      </c>
      <c r="T38" s="142" t="s">
        <v>43</v>
      </c>
      <c r="U38" s="142" t="s">
        <v>25</v>
      </c>
      <c r="V38" s="159" t="s">
        <v>48</v>
      </c>
      <c r="W38" s="1"/>
      <c r="X38" s="1"/>
      <c r="Y38" s="1"/>
      <c r="Z38" s="1"/>
      <c r="AA38" s="1"/>
      <c r="AB38" s="1"/>
      <c r="AC38" s="1"/>
      <c r="AD38" s="7"/>
      <c r="AE38" s="1"/>
      <c r="AF38" s="1"/>
      <c r="AG38" s="1"/>
    </row>
    <row r="39" spans="1:33" x14ac:dyDescent="0.25">
      <c r="A39" s="8">
        <f t="shared" si="0"/>
        <v>-0.42925227705994479</v>
      </c>
      <c r="B39" s="9">
        <v>0.42925227705994479</v>
      </c>
      <c r="C39" s="9">
        <v>0.95190490648468506</v>
      </c>
      <c r="D39" s="10">
        <f t="shared" si="1"/>
        <v>0.90544275325042101</v>
      </c>
      <c r="E39" s="10">
        <f t="shared" si="2"/>
        <v>0.18321529467241821</v>
      </c>
      <c r="F39" s="10">
        <f t="shared" si="3"/>
        <v>0.1427787708876086</v>
      </c>
      <c r="G39" s="10">
        <f t="shared" si="22"/>
        <v>9.5126150578839316E-2</v>
      </c>
      <c r="H39" s="10">
        <f t="shared" si="4"/>
        <v>0.3259940655600268</v>
      </c>
      <c r="I39" s="10">
        <f t="shared" si="5"/>
        <v>9.512615057883933E-2</v>
      </c>
      <c r="J39" s="10">
        <f t="shared" si="6"/>
        <v>8.1320609210786543E-3</v>
      </c>
      <c r="K39" s="12">
        <f t="shared" si="7"/>
        <v>-1.8929637189271097E-7</v>
      </c>
      <c r="L39" s="10">
        <f t="shared" si="8"/>
        <v>0.95257762893993758</v>
      </c>
      <c r="M39" s="13">
        <f t="shared" si="9"/>
        <v>4.5255550180097453E-7</v>
      </c>
      <c r="N39" s="14">
        <f t="shared" si="10"/>
        <v>9.5424425663801382E-2</v>
      </c>
      <c r="O39" s="14">
        <f t="shared" si="11"/>
        <v>8.8968026309119282E-8</v>
      </c>
      <c r="P39" s="15">
        <v>37</v>
      </c>
      <c r="Q39" s="8">
        <f t="shared" si="12"/>
        <v>0.94465509016026317</v>
      </c>
      <c r="R39" s="201"/>
      <c r="S39" s="145">
        <f>T18</f>
        <v>0.18321536275635128</v>
      </c>
      <c r="T39" s="160">
        <f>V35</f>
        <v>0.32677589001528928</v>
      </c>
      <c r="U39" s="145">
        <f>V18</f>
        <v>0.44079949498499854</v>
      </c>
      <c r="V39" s="161">
        <f>S10</f>
        <v>0.53800000000000003</v>
      </c>
      <c r="W39" s="1"/>
      <c r="X39" s="1"/>
      <c r="Y39" s="1"/>
      <c r="Z39" s="1"/>
      <c r="AA39" s="1"/>
      <c r="AB39" s="7"/>
      <c r="AC39" s="7"/>
      <c r="AD39" s="7"/>
      <c r="AE39" s="1"/>
      <c r="AF39" s="1"/>
      <c r="AG39" s="1"/>
    </row>
    <row r="40" spans="1:33" x14ac:dyDescent="0.25">
      <c r="A40" s="8">
        <f t="shared" si="0"/>
        <v>-0.42766363058673956</v>
      </c>
      <c r="B40" s="9">
        <v>0.42766363058673956</v>
      </c>
      <c r="C40" s="9">
        <v>0.95222733783362101</v>
      </c>
      <c r="D40" s="10">
        <f t="shared" si="1"/>
        <v>0.90385410677721567</v>
      </c>
      <c r="E40" s="10">
        <f t="shared" si="2"/>
        <v>0.18321529438529879</v>
      </c>
      <c r="F40" s="10">
        <f t="shared" si="3"/>
        <v>0.1427289726905891</v>
      </c>
      <c r="G40" s="10">
        <f t="shared" si="22"/>
        <v>9.4129942945126388E-2</v>
      </c>
      <c r="H40" s="10">
        <f t="shared" si="4"/>
        <v>0.32594426707588786</v>
      </c>
      <c r="I40" s="10">
        <f t="shared" si="5"/>
        <v>9.4129942945126402E-2</v>
      </c>
      <c r="J40" s="10">
        <f t="shared" si="6"/>
        <v>7.5894205657252968E-3</v>
      </c>
      <c r="K40" s="12">
        <f t="shared" si="7"/>
        <v>-1.6149119726317536E-7</v>
      </c>
      <c r="L40" s="10">
        <f t="shared" si="8"/>
        <v>0.95203375850271466</v>
      </c>
      <c r="M40" s="13">
        <f t="shared" si="9"/>
        <v>3.7472957354152923E-8</v>
      </c>
      <c r="N40" s="14">
        <f t="shared" si="10"/>
        <v>9.4417499776349084E-2</v>
      </c>
      <c r="O40" s="14">
        <f t="shared" si="11"/>
        <v>8.2688931182830177E-8</v>
      </c>
      <c r="P40" s="15">
        <v>38</v>
      </c>
      <c r="Q40" s="8">
        <f t="shared" si="12"/>
        <v>0.94463986419377544</v>
      </c>
      <c r="R40" s="201"/>
      <c r="S40" s="142" t="s">
        <v>26</v>
      </c>
      <c r="T40" s="142" t="s">
        <v>27</v>
      </c>
      <c r="U40" s="142" t="s">
        <v>28</v>
      </c>
      <c r="V40" s="159" t="s">
        <v>29</v>
      </c>
      <c r="W40" s="1"/>
      <c r="X40" s="1"/>
      <c r="Y40" s="1"/>
      <c r="Z40" s="1"/>
      <c r="AA40" s="1"/>
      <c r="AB40" s="1"/>
      <c r="AC40" s="1"/>
      <c r="AD40" s="7"/>
      <c r="AE40" s="1"/>
      <c r="AF40" s="1"/>
      <c r="AG40" s="1"/>
    </row>
    <row r="41" spans="1:33" x14ac:dyDescent="0.25">
      <c r="A41" s="8">
        <f t="shared" si="0"/>
        <v>-0.42618089387841523</v>
      </c>
      <c r="B41" s="9">
        <v>0.42618089387841523</v>
      </c>
      <c r="C41" s="9">
        <v>0.94925944952420316</v>
      </c>
      <c r="D41" s="10">
        <f t="shared" si="1"/>
        <v>0.90237137006889134</v>
      </c>
      <c r="E41" s="10">
        <f t="shared" si="2"/>
        <v>0.18321529410336901</v>
      </c>
      <c r="F41" s="10">
        <f t="shared" si="3"/>
        <v>0.14268027766293262</v>
      </c>
      <c r="G41" s="10">
        <f t="shared" si="22"/>
        <v>9.3175491417201162E-2</v>
      </c>
      <c r="H41" s="10">
        <f t="shared" si="4"/>
        <v>0.32589557176630163</v>
      </c>
      <c r="I41" s="10">
        <f t="shared" si="5"/>
        <v>9.3175491417201148E-2</v>
      </c>
      <c r="J41" s="10">
        <f t="shared" si="6"/>
        <v>7.1098306949124541E-3</v>
      </c>
      <c r="K41" s="12">
        <f t="shared" si="7"/>
        <v>-1.3923707793929697E-7</v>
      </c>
      <c r="L41" s="10">
        <f t="shared" si="8"/>
        <v>0.95155164737694786</v>
      </c>
      <c r="M41" s="13">
        <f t="shared" si="9"/>
        <v>5.2541709961274317E-6</v>
      </c>
      <c r="N41" s="14">
        <f t="shared" si="10"/>
        <v>9.3453133090689214E-2</v>
      </c>
      <c r="O41" s="14">
        <f t="shared" si="11"/>
        <v>7.7084898857253861E-8</v>
      </c>
      <c r="P41" s="15">
        <v>39</v>
      </c>
      <c r="Q41" s="8">
        <f t="shared" si="12"/>
        <v>0.94462497552503644</v>
      </c>
      <c r="R41" s="201"/>
      <c r="S41" s="145">
        <v>0</v>
      </c>
      <c r="T41" s="145">
        <f>T19</f>
        <v>0.30575336857765251</v>
      </c>
      <c r="U41" s="145">
        <f>V19</f>
        <v>0</v>
      </c>
      <c r="V41" s="162">
        <v>100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8">
        <f t="shared" si="0"/>
        <v>-0.42459224740521062</v>
      </c>
      <c r="B42" s="9">
        <v>0.42459224740521062</v>
      </c>
      <c r="C42" s="9">
        <v>0.94818607672723898</v>
      </c>
      <c r="D42" s="10">
        <f t="shared" si="1"/>
        <v>0.90078272359568679</v>
      </c>
      <c r="E42" s="10">
        <f t="shared" si="2"/>
        <v>0.18321529378574997</v>
      </c>
      <c r="F42" s="10">
        <f t="shared" si="3"/>
        <v>0.14262565734394328</v>
      </c>
      <c r="G42" s="10">
        <f t="shared" si="22"/>
        <v>9.2127345019726747E-2</v>
      </c>
      <c r="H42" s="10">
        <f t="shared" si="4"/>
        <v>0.32584095112969325</v>
      </c>
      <c r="I42" s="10">
        <f t="shared" si="5"/>
        <v>9.2127345019726747E-2</v>
      </c>
      <c r="J42" s="10">
        <f t="shared" si="6"/>
        <v>6.6239512557906347E-3</v>
      </c>
      <c r="K42" s="12">
        <f t="shared" si="7"/>
        <v>-1.1878491873897919E-7</v>
      </c>
      <c r="L42" s="10">
        <f t="shared" si="8"/>
        <v>0.95106159515728705</v>
      </c>
      <c r="M42" s="13">
        <f t="shared" si="9"/>
        <v>8.2686062415461397E-6</v>
      </c>
      <c r="N42" s="14">
        <f t="shared" si="10"/>
        <v>9.23945176141973E-2</v>
      </c>
      <c r="O42" s="14">
        <f t="shared" si="11"/>
        <v>7.1381195236126132E-8</v>
      </c>
      <c r="P42" s="15">
        <v>40</v>
      </c>
      <c r="Q42" s="8">
        <f t="shared" si="12"/>
        <v>0.94460827517851265</v>
      </c>
      <c r="R42" s="201"/>
      <c r="S42" s="142" t="s">
        <v>30</v>
      </c>
      <c r="T42" s="163" t="s">
        <v>98</v>
      </c>
      <c r="U42" s="163" t="s">
        <v>99</v>
      </c>
      <c r="V42" s="159" t="s">
        <v>102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8">
        <f t="shared" si="0"/>
        <v>-0.42300360093200545</v>
      </c>
      <c r="B43" s="9">
        <v>0.42300360093200545</v>
      </c>
      <c r="C43" s="9">
        <v>0.95141426799939377</v>
      </c>
      <c r="D43" s="10">
        <f t="shared" si="1"/>
        <v>0.89919407712248156</v>
      </c>
      <c r="E43" s="10">
        <f t="shared" si="2"/>
        <v>0.18321529345138848</v>
      </c>
      <c r="F43" s="10">
        <f t="shared" si="3"/>
        <v>0.1425684289701836</v>
      </c>
      <c r="G43" s="10">
        <f t="shared" si="22"/>
        <v>9.1053789420116465E-2</v>
      </c>
      <c r="H43" s="10">
        <f t="shared" si="4"/>
        <v>0.32578372242157205</v>
      </c>
      <c r="I43" s="10">
        <f t="shared" si="5"/>
        <v>9.1053789420116479E-2</v>
      </c>
      <c r="J43" s="10">
        <f t="shared" si="6"/>
        <v>6.166089090316915E-3</v>
      </c>
      <c r="K43" s="12">
        <f t="shared" si="7"/>
        <v>-1.0133690687274513E-7</v>
      </c>
      <c r="L43" s="10">
        <f t="shared" si="8"/>
        <v>0.95059803863467152</v>
      </c>
      <c r="M43" s="13">
        <f t="shared" si="9"/>
        <v>6.6623037583489437E-7</v>
      </c>
      <c r="N43" s="14">
        <f t="shared" si="10"/>
        <v>9.1310717764872748E-2</v>
      </c>
      <c r="O43" s="14">
        <f t="shared" si="11"/>
        <v>6.6012174339196056E-8</v>
      </c>
      <c r="P43" s="15">
        <v>41</v>
      </c>
      <c r="Q43" s="8">
        <f t="shared" si="12"/>
        <v>0.94459077741045738</v>
      </c>
      <c r="R43" s="201"/>
      <c r="S43" s="220">
        <f>V20</f>
        <v>0.97425772876242045</v>
      </c>
      <c r="T43" s="164">
        <f>LOOKUP(-T3,A2:A700,P2:P700)</f>
        <v>256</v>
      </c>
      <c r="U43" s="164">
        <f>IF(LOOKUP(-T$4,A:A,P:P)=0,1,LOOKUP(-T$4,A:A,P:P))</f>
        <v>80</v>
      </c>
      <c r="V43" s="165">
        <f>V14</f>
        <v>34.630626082840003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8">
        <f t="shared" si="0"/>
        <v>-0.42152086422368107</v>
      </c>
      <c r="B44" s="9">
        <v>0.42152086422368107</v>
      </c>
      <c r="C44" s="9">
        <v>0.94887397651350514</v>
      </c>
      <c r="D44" s="10">
        <f t="shared" si="1"/>
        <v>0.89771134041415723</v>
      </c>
      <c r="E44" s="10">
        <f t="shared" si="2"/>
        <v>0.18321529312359106</v>
      </c>
      <c r="F44" s="10">
        <f t="shared" si="3"/>
        <v>0.14251259147103831</v>
      </c>
      <c r="G44" s="10">
        <f t="shared" si="22"/>
        <v>9.0029818431458727E-2</v>
      </c>
      <c r="H44" s="10">
        <f t="shared" si="4"/>
        <v>0.32572788459462937</v>
      </c>
      <c r="I44" s="10">
        <f t="shared" si="5"/>
        <v>9.0029818431458714E-2</v>
      </c>
      <c r="J44" s="10">
        <f t="shared" si="6"/>
        <v>5.7631611975929847E-3</v>
      </c>
      <c r="K44" s="12">
        <f t="shared" si="7"/>
        <v>-8.7372248094595127E-8</v>
      </c>
      <c r="L44" s="10">
        <f t="shared" si="8"/>
        <v>0.95018842412277138</v>
      </c>
      <c r="M44" s="13">
        <f t="shared" si="9"/>
        <v>1.727772517505747E-6</v>
      </c>
      <c r="N44" s="14">
        <f t="shared" si="10"/>
        <v>9.0277450313126562E-2</v>
      </c>
      <c r="O44" s="14">
        <f t="shared" si="11"/>
        <v>6.1321548818359068E-8</v>
      </c>
      <c r="P44" s="15">
        <v>42</v>
      </c>
      <c r="Q44" s="8">
        <f t="shared" si="12"/>
        <v>0.94457370490700077</v>
      </c>
      <c r="R44" s="201"/>
      <c r="S44" s="203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8">
        <f t="shared" si="0"/>
        <v>-0.41993221775047651</v>
      </c>
      <c r="B45" s="9">
        <v>0.41993221775047651</v>
      </c>
      <c r="C45" s="9">
        <v>0.94898886982583741</v>
      </c>
      <c r="D45" s="10">
        <f t="shared" si="1"/>
        <v>0.89612269394095267</v>
      </c>
      <c r="E45" s="10">
        <f t="shared" si="2"/>
        <v>0.18321529275482629</v>
      </c>
      <c r="F45" s="10">
        <f t="shared" si="3"/>
        <v>0.14245008886157717</v>
      </c>
      <c r="G45" s="10">
        <f t="shared" si="22"/>
        <v>8.8910197034705957E-2</v>
      </c>
      <c r="H45" s="10">
        <f t="shared" si="4"/>
        <v>0.32566538161640352</v>
      </c>
      <c r="I45" s="10">
        <f t="shared" si="5"/>
        <v>8.8910197034705901E-2</v>
      </c>
      <c r="J45" s="10">
        <f t="shared" si="6"/>
        <v>5.3566390993670891E-3</v>
      </c>
      <c r="K45" s="12">
        <f t="shared" si="7"/>
        <v>-7.4538345605735597E-8</v>
      </c>
      <c r="L45" s="10">
        <f t="shared" si="8"/>
        <v>0.94977326894680314</v>
      </c>
      <c r="M45" s="13">
        <f t="shared" si="9"/>
        <v>6.152819809718077E-7</v>
      </c>
      <c r="N45" s="14">
        <f t="shared" si="10"/>
        <v>8.9148221869471231E-2</v>
      </c>
      <c r="O45" s="14">
        <f t="shared" si="11"/>
        <v>5.6655821965062482E-8</v>
      </c>
      <c r="P45" s="15">
        <v>43</v>
      </c>
      <c r="Q45" s="8">
        <f t="shared" si="12"/>
        <v>0.94455459452361312</v>
      </c>
      <c r="R45" s="201"/>
      <c r="S45" s="20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8">
        <f t="shared" si="0"/>
        <v>-0.41834357127727129</v>
      </c>
      <c r="B46" s="9">
        <v>0.41834357127727129</v>
      </c>
      <c r="C46" s="9">
        <v>0.94923074682693453</v>
      </c>
      <c r="D46" s="10">
        <f t="shared" si="1"/>
        <v>0.89453404746774745</v>
      </c>
      <c r="E46" s="10">
        <f t="shared" si="2"/>
        <v>0.18321529236713224</v>
      </c>
      <c r="F46" s="10">
        <f t="shared" si="3"/>
        <v>0.14238473195350249</v>
      </c>
      <c r="G46" s="10">
        <f t="shared" si="22"/>
        <v>8.7768405297673102E-2</v>
      </c>
      <c r="H46" s="10">
        <f t="shared" si="4"/>
        <v>0.32560002432063473</v>
      </c>
      <c r="I46" s="10">
        <f t="shared" si="5"/>
        <v>8.7768405297673102E-2</v>
      </c>
      <c r="J46" s="10">
        <f t="shared" si="6"/>
        <v>4.9751416589634513E-3</v>
      </c>
      <c r="K46" s="12">
        <f t="shared" si="7"/>
        <v>-6.3589578649942006E-8</v>
      </c>
      <c r="L46" s="10">
        <f t="shared" si="8"/>
        <v>0.94938161968910417</v>
      </c>
      <c r="M46" s="13">
        <f t="shared" si="9"/>
        <v>2.2762620539258458E-8</v>
      </c>
      <c r="N46" s="14">
        <f t="shared" si="10"/>
        <v>8.7997264016559579E-2</v>
      </c>
      <c r="O46" s="14">
        <f t="shared" si="11"/>
        <v>5.2376313210359311E-8</v>
      </c>
      <c r="P46" s="15">
        <v>44</v>
      </c>
      <c r="Q46" s="8">
        <f t="shared" si="12"/>
        <v>0.94453461142880957</v>
      </c>
      <c r="R46" s="201"/>
      <c r="S46" s="203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8">
        <f t="shared" si="0"/>
        <v>-0.41675492480406673</v>
      </c>
      <c r="B47" s="9">
        <v>0.41675492480406673</v>
      </c>
      <c r="C47" s="9">
        <v>0.94743702092735671</v>
      </c>
      <c r="D47" s="10">
        <f t="shared" si="1"/>
        <v>0.89294540099454289</v>
      </c>
      <c r="E47" s="10">
        <f t="shared" si="2"/>
        <v>0.18321529195967134</v>
      </c>
      <c r="F47" s="10">
        <f t="shared" si="3"/>
        <v>0.14231642961315227</v>
      </c>
      <c r="G47" s="10">
        <f t="shared" si="22"/>
        <v>8.6605608777504728E-2</v>
      </c>
      <c r="H47" s="10">
        <f t="shared" si="4"/>
        <v>0.32553172157282362</v>
      </c>
      <c r="I47" s="10">
        <f t="shared" si="5"/>
        <v>8.6605608777504714E-2</v>
      </c>
      <c r="J47" s="10">
        <f t="shared" si="6"/>
        <v>4.6175944537383924E-3</v>
      </c>
      <c r="K47" s="12">
        <f t="shared" si="7"/>
        <v>-5.424904664449113E-8</v>
      </c>
      <c r="L47" s="10">
        <f t="shared" si="8"/>
        <v>0.94901240199045778</v>
      </c>
      <c r="M47" s="13">
        <f t="shared" si="9"/>
        <v>2.4818254939774474E-6</v>
      </c>
      <c r="N47" s="14">
        <f t="shared" si="10"/>
        <v>8.6825822366534869E-2</v>
      </c>
      <c r="O47" s="14">
        <f t="shared" si="11"/>
        <v>4.8494024793541942E-8</v>
      </c>
      <c r="P47" s="15">
        <v>45</v>
      </c>
      <c r="Q47" s="8">
        <f t="shared" si="12"/>
        <v>0.94451372775816567</v>
      </c>
      <c r="R47" s="201"/>
      <c r="S47" s="20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8">
        <f t="shared" si="0"/>
        <v>-0.41516627833086212</v>
      </c>
      <c r="B48" s="9">
        <v>0.41516627833086212</v>
      </c>
      <c r="C48" s="9">
        <v>0.94632125784435139</v>
      </c>
      <c r="D48" s="10">
        <f t="shared" si="1"/>
        <v>0.89135675452133833</v>
      </c>
      <c r="E48" s="10">
        <f t="shared" si="2"/>
        <v>0.18321529153155006</v>
      </c>
      <c r="F48" s="10">
        <f t="shared" si="3"/>
        <v>0.14224508620437798</v>
      </c>
      <c r="G48" s="10">
        <f t="shared" si="22"/>
        <v>8.5422989717674355E-2</v>
      </c>
      <c r="H48" s="10">
        <f t="shared" si="4"/>
        <v>0.32546037773592801</v>
      </c>
      <c r="I48" s="10">
        <f t="shared" si="5"/>
        <v>8.5422989717674369E-2</v>
      </c>
      <c r="J48" s="10">
        <f t="shared" si="6"/>
        <v>4.2829108772597388E-3</v>
      </c>
      <c r="K48" s="12">
        <f t="shared" si="7"/>
        <v>-4.6280521472764841E-8</v>
      </c>
      <c r="L48" s="10">
        <f t="shared" si="8"/>
        <v>0.9486645282052224</v>
      </c>
      <c r="M48" s="13">
        <f t="shared" si="9"/>
        <v>5.4909159841365449E-6</v>
      </c>
      <c r="N48" s="14">
        <f t="shared" si="10"/>
        <v>8.5635162080547861E-2</v>
      </c>
      <c r="O48" s="14">
        <f t="shared" si="11"/>
        <v>4.501711156732065E-8</v>
      </c>
      <c r="P48" s="15">
        <v>46</v>
      </c>
      <c r="Q48" s="8">
        <f t="shared" si="12"/>
        <v>0.94449191427060719</v>
      </c>
      <c r="R48" s="201"/>
      <c r="S48" s="203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8">
        <f t="shared" si="0"/>
        <v>-0.41368354162253718</v>
      </c>
      <c r="B49" s="9">
        <v>0.41368354162253718</v>
      </c>
      <c r="C49" s="9">
        <v>0.94986896626996742</v>
      </c>
      <c r="D49" s="10">
        <f t="shared" si="1"/>
        <v>0.88987401781301334</v>
      </c>
      <c r="E49" s="10">
        <f t="shared" si="2"/>
        <v>0.18321529111248794</v>
      </c>
      <c r="F49" s="10">
        <f t="shared" si="3"/>
        <v>0.14217566655836447</v>
      </c>
      <c r="G49" s="10">
        <f t="shared" si="22"/>
        <v>8.4302378228048855E-2</v>
      </c>
      <c r="H49" s="10">
        <f t="shared" si="4"/>
        <v>0.32539095767085241</v>
      </c>
      <c r="I49" s="10">
        <f t="shared" si="5"/>
        <v>8.4302378228048841E-2</v>
      </c>
      <c r="J49" s="10">
        <f t="shared" si="6"/>
        <v>3.9902057236359187E-3</v>
      </c>
      <c r="K49" s="12">
        <f t="shared" si="7"/>
        <v>-3.9902852719703748E-8</v>
      </c>
      <c r="L49" s="10">
        <f t="shared" si="8"/>
        <v>0.94835813886993481</v>
      </c>
      <c r="M49" s="13">
        <f t="shared" si="9"/>
        <v>2.2825994326892976E-6</v>
      </c>
      <c r="N49" s="14">
        <f t="shared" si="10"/>
        <v>8.4507665710151988E-2</v>
      </c>
      <c r="O49" s="14">
        <f t="shared" si="11"/>
        <v>4.2142950308250112E-8</v>
      </c>
      <c r="P49" s="15">
        <v>47</v>
      </c>
      <c r="Q49" s="8">
        <f t="shared" si="12"/>
        <v>0.94447068897999309</v>
      </c>
      <c r="R49" s="201"/>
      <c r="S49" s="22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8">
        <f t="shared" si="0"/>
        <v>-0.41209489514933256</v>
      </c>
      <c r="B50" s="9">
        <v>0.41209489514933256</v>
      </c>
      <c r="C50" s="9">
        <v>0.94854286584804315</v>
      </c>
      <c r="D50" s="10">
        <f t="shared" si="1"/>
        <v>0.88828537133980867</v>
      </c>
      <c r="E50" s="10">
        <f t="shared" si="2"/>
        <v>0.18321529064165318</v>
      </c>
      <c r="F50" s="10">
        <f t="shared" si="3"/>
        <v>0.14209815328332565</v>
      </c>
      <c r="G50" s="10">
        <f t="shared" si="22"/>
        <v>8.3084814285130509E-2</v>
      </c>
      <c r="H50" s="10">
        <f t="shared" si="4"/>
        <v>0.3253134439249788</v>
      </c>
      <c r="I50" s="10">
        <f t="shared" si="5"/>
        <v>8.3084814285130537E-2</v>
      </c>
      <c r="J50" s="10">
        <f t="shared" si="6"/>
        <v>3.6966369392232266E-3</v>
      </c>
      <c r="K50" s="12">
        <f t="shared" si="7"/>
        <v>-3.4041605368836226E-8</v>
      </c>
      <c r="L50" s="10">
        <f t="shared" si="8"/>
        <v>0.94804843297821018</v>
      </c>
      <c r="M50" s="13">
        <f t="shared" si="9"/>
        <v>2.4446386277126917E-7</v>
      </c>
      <c r="N50" s="14">
        <f t="shared" si="10"/>
        <v>8.3283472637913206E-2</v>
      </c>
      <c r="O50" s="14">
        <f t="shared" si="11"/>
        <v>3.9465141130323184E-8</v>
      </c>
      <c r="P50" s="15">
        <v>48</v>
      </c>
      <c r="Q50" s="8">
        <f t="shared" si="12"/>
        <v>0.94444698903504043</v>
      </c>
      <c r="R50" s="201"/>
      <c r="S50" s="22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8">
        <f t="shared" si="0"/>
        <v>-0.410506248676128</v>
      </c>
      <c r="B51" s="9">
        <v>0.410506248676128</v>
      </c>
      <c r="C51" s="9">
        <v>0.9465097106298187</v>
      </c>
      <c r="D51" s="10">
        <f t="shared" si="1"/>
        <v>0.88669672486660422</v>
      </c>
      <c r="E51" s="10">
        <f t="shared" si="2"/>
        <v>0.18321529014715376</v>
      </c>
      <c r="F51" s="10">
        <f t="shared" si="3"/>
        <v>0.14201728710130457</v>
      </c>
      <c r="G51" s="10">
        <f t="shared" si="22"/>
        <v>8.1850920353582129E-2</v>
      </c>
      <c r="H51" s="10">
        <f t="shared" si="4"/>
        <v>0.32523257724845833</v>
      </c>
      <c r="I51" s="10">
        <f t="shared" si="5"/>
        <v>8.1850920353582129E-2</v>
      </c>
      <c r="J51" s="10">
        <f t="shared" si="6"/>
        <v>3.4227510740875433E-3</v>
      </c>
      <c r="K51" s="12">
        <f t="shared" si="7"/>
        <v>-2.9041303245242828E-8</v>
      </c>
      <c r="L51" s="10">
        <f t="shared" si="8"/>
        <v>0.94775687732132907</v>
      </c>
      <c r="M51" s="13">
        <f t="shared" si="9"/>
        <v>1.5554247564129243E-6</v>
      </c>
      <c r="N51" s="14">
        <f t="shared" si="10"/>
        <v>8.2043810659447963E-2</v>
      </c>
      <c r="O51" s="14">
        <f t="shared" si="11"/>
        <v>3.720667009701491E-8</v>
      </c>
      <c r="P51" s="15">
        <v>49</v>
      </c>
      <c r="Q51" s="8">
        <f t="shared" si="12"/>
        <v>0.94442226392748352</v>
      </c>
      <c r="R51" s="201"/>
      <c r="S51" s="22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8">
        <f t="shared" si="0"/>
        <v>-0.40891760220292278</v>
      </c>
      <c r="B52" s="9">
        <v>0.40891760220292278</v>
      </c>
      <c r="C52" s="9">
        <v>0.94747492331390359</v>
      </c>
      <c r="D52" s="10">
        <f t="shared" si="1"/>
        <v>0.88510807839339889</v>
      </c>
      <c r="E52" s="10">
        <f t="shared" si="2"/>
        <v>0.18321528962781142</v>
      </c>
      <c r="F52" s="10">
        <f t="shared" si="3"/>
        <v>0.14193294910755525</v>
      </c>
      <c r="G52" s="10">
        <f t="shared" si="22"/>
        <v>8.0601874823896538E-2</v>
      </c>
      <c r="H52" s="10">
        <f t="shared" si="4"/>
        <v>0.32514823873536663</v>
      </c>
      <c r="I52" s="10">
        <f t="shared" si="5"/>
        <v>8.0601874823896552E-2</v>
      </c>
      <c r="J52" s="10">
        <f t="shared" si="6"/>
        <v>3.1674886436595991E-3</v>
      </c>
      <c r="K52" s="12">
        <f t="shared" si="7"/>
        <v>-2.4775484412679647E-8</v>
      </c>
      <c r="L52" s="10">
        <f t="shared" si="8"/>
        <v>0.94748240345594092</v>
      </c>
      <c r="M52" s="13">
        <f t="shared" si="9"/>
        <v>5.5952524898638808E-11</v>
      </c>
      <c r="N52" s="14">
        <f t="shared" si="10"/>
        <v>8.0789949623552237E-2</v>
      </c>
      <c r="O52" s="14">
        <f t="shared" si="11"/>
        <v>3.5372130265526164E-8</v>
      </c>
      <c r="P52" s="15">
        <v>50</v>
      </c>
      <c r="Q52" s="8">
        <f t="shared" si="12"/>
        <v>0.94439647730179554</v>
      </c>
      <c r="R52" s="201"/>
      <c r="S52" s="22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8">
        <f t="shared" si="0"/>
        <v>-0.40743486549459845</v>
      </c>
      <c r="B53" s="9">
        <v>0.40743486549459845</v>
      </c>
      <c r="C53" s="9">
        <v>0.94752907332593861</v>
      </c>
      <c r="D53" s="10">
        <f t="shared" si="1"/>
        <v>0.88362534168507456</v>
      </c>
      <c r="E53" s="10">
        <f t="shared" si="2"/>
        <v>0.183215289119559</v>
      </c>
      <c r="F53" s="10">
        <f t="shared" si="3"/>
        <v>0.14185098996246367</v>
      </c>
      <c r="G53" s="10">
        <f t="shared" si="22"/>
        <v>7.9423455718517361E-2</v>
      </c>
      <c r="H53" s="10">
        <f t="shared" si="4"/>
        <v>0.32506627908202268</v>
      </c>
      <c r="I53" s="10">
        <f t="shared" si="5"/>
        <v>7.9423455718517347E-2</v>
      </c>
      <c r="J53" s="10">
        <f t="shared" si="6"/>
        <v>2.9451306940584216E-3</v>
      </c>
      <c r="K53" s="12">
        <f t="shared" si="7"/>
        <v>-2.1361305526455269E-8</v>
      </c>
      <c r="L53" s="10">
        <f t="shared" si="8"/>
        <v>0.94724071354658301</v>
      </c>
      <c r="M53" s="13">
        <f t="shared" si="9"/>
        <v>8.3151362350007928E-8</v>
      </c>
      <c r="N53" s="14">
        <f t="shared" si="10"/>
        <v>7.9607977324073098E-2</v>
      </c>
      <c r="O53" s="14">
        <f t="shared" si="11"/>
        <v>3.4048222916872296E-8</v>
      </c>
      <c r="P53" s="15">
        <v>51</v>
      </c>
      <c r="Q53" s="8">
        <f t="shared" si="12"/>
        <v>0.94437141801709812</v>
      </c>
      <c r="R53" s="201"/>
      <c r="S53" s="22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8">
        <f t="shared" si="0"/>
        <v>-0.40584621902139323</v>
      </c>
      <c r="B54" s="9">
        <v>0.40584621902139323</v>
      </c>
      <c r="C54" s="9">
        <v>0.94665304001075079</v>
      </c>
      <c r="D54" s="10">
        <f t="shared" si="1"/>
        <v>0.88203669521186945</v>
      </c>
      <c r="E54" s="10">
        <f t="shared" si="2"/>
        <v>0.18321528854849625</v>
      </c>
      <c r="F54" s="10">
        <f t="shared" si="3"/>
        <v>0.14175957441400283</v>
      </c>
      <c r="G54" s="10">
        <f t="shared" si="22"/>
        <v>7.814840039126443E-2</v>
      </c>
      <c r="H54" s="10">
        <f t="shared" si="4"/>
        <v>0.32497486296249911</v>
      </c>
      <c r="I54" s="10">
        <f t="shared" si="5"/>
        <v>7.8148400391264417E-2</v>
      </c>
      <c r="J54" s="10">
        <f t="shared" si="6"/>
        <v>2.7229556676296959E-3</v>
      </c>
      <c r="K54" s="12">
        <f t="shared" si="7"/>
        <v>-1.8223585138231854E-8</v>
      </c>
      <c r="L54" s="10">
        <f t="shared" si="8"/>
        <v>0.94699631025501285</v>
      </c>
      <c r="M54" s="13">
        <f t="shared" si="9"/>
        <v>1.1783446059573547E-7</v>
      </c>
      <c r="N54" s="14">
        <f t="shared" si="10"/>
        <v>7.8330212169868477E-2</v>
      </c>
      <c r="O54" s="14">
        <f t="shared" si="11"/>
        <v>3.3055522839171795E-8</v>
      </c>
      <c r="P54" s="15">
        <v>52</v>
      </c>
      <c r="Q54" s="8">
        <f t="shared" si="12"/>
        <v>0.9443434674052158</v>
      </c>
      <c r="R54" s="201"/>
      <c r="S54" s="22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8">
        <f t="shared" si="0"/>
        <v>-0.40425757254818867</v>
      </c>
      <c r="B55" s="9">
        <v>0.40425757254818867</v>
      </c>
      <c r="C55" s="9">
        <v>0.94765690876079112</v>
      </c>
      <c r="D55" s="10">
        <f t="shared" si="1"/>
        <v>0.88044804873866478</v>
      </c>
      <c r="E55" s="10">
        <f t="shared" si="2"/>
        <v>0.18321528794856903</v>
      </c>
      <c r="F55" s="10">
        <f t="shared" si="3"/>
        <v>0.14166429287631233</v>
      </c>
      <c r="G55" s="10">
        <f t="shared" si="22"/>
        <v>7.6861551329889838E-2</v>
      </c>
      <c r="H55" s="10">
        <f t="shared" si="4"/>
        <v>0.32487958082488133</v>
      </c>
      <c r="I55" s="10">
        <f t="shared" si="5"/>
        <v>7.6861551329889866E-2</v>
      </c>
      <c r="J55" s="10">
        <f t="shared" si="6"/>
        <v>2.5164403934174783E-3</v>
      </c>
      <c r="K55" s="12">
        <f t="shared" si="7"/>
        <v>-1.5546758003990524E-8</v>
      </c>
      <c r="L55" s="10">
        <f t="shared" si="8"/>
        <v>0.94676598110981147</v>
      </c>
      <c r="M55" s="13">
        <f t="shared" si="9"/>
        <v>7.9375207928010791E-7</v>
      </c>
      <c r="N55" s="14">
        <f t="shared" si="10"/>
        <v>7.7041880564716045E-2</v>
      </c>
      <c r="O55" s="14">
        <f t="shared" si="11"/>
        <v>3.2518632932995294E-8</v>
      </c>
      <c r="P55" s="15">
        <v>53</v>
      </c>
      <c r="Q55" s="8">
        <f t="shared" si="12"/>
        <v>0.94431433475410365</v>
      </c>
      <c r="R55" s="201"/>
      <c r="S55" s="22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8">
        <f t="shared" si="0"/>
        <v>-0.40277483583986429</v>
      </c>
      <c r="B56" s="9">
        <v>0.40277483583986429</v>
      </c>
      <c r="C56" s="9">
        <v>0.94770338815488553</v>
      </c>
      <c r="D56" s="10">
        <f t="shared" si="1"/>
        <v>0.87896531203034045</v>
      </c>
      <c r="E56" s="10">
        <f t="shared" si="2"/>
        <v>0.18321528736118833</v>
      </c>
      <c r="F56" s="10">
        <f t="shared" si="3"/>
        <v>0.14157174144949158</v>
      </c>
      <c r="G56" s="10">
        <f t="shared" si="22"/>
        <v>7.5650823149473856E-2</v>
      </c>
      <c r="H56" s="10">
        <f t="shared" si="4"/>
        <v>0.32478702881067989</v>
      </c>
      <c r="I56" s="10">
        <f t="shared" si="5"/>
        <v>7.5650823149473884E-2</v>
      </c>
      <c r="J56" s="10">
        <f t="shared" si="6"/>
        <v>2.3369838797105205E-3</v>
      </c>
      <c r="K56" s="12">
        <f t="shared" si="7"/>
        <v>-1.3404340397752777E-8</v>
      </c>
      <c r="L56" s="10">
        <f t="shared" si="8"/>
        <v>0.94656284839110549</v>
      </c>
      <c r="M56" s="13">
        <f t="shared" si="9"/>
        <v>1.3008309527634185E-6</v>
      </c>
      <c r="N56" s="14">
        <f t="shared" si="10"/>
        <v>7.5830959352042357E-2</v>
      </c>
      <c r="O56" s="14">
        <f t="shared" si="11"/>
        <v>3.2449051475790041E-8</v>
      </c>
      <c r="P56" s="15">
        <v>54</v>
      </c>
      <c r="Q56" s="8">
        <f t="shared" si="12"/>
        <v>0.94428603684358658</v>
      </c>
      <c r="R56" s="201"/>
      <c r="S56" s="22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8">
        <f t="shared" si="0"/>
        <v>-0.40118618936665912</v>
      </c>
      <c r="B57" s="9">
        <v>0.40118618936665912</v>
      </c>
      <c r="C57" s="9">
        <v>0.94637746655275257</v>
      </c>
      <c r="D57" s="10">
        <f t="shared" si="1"/>
        <v>0.87737666555713534</v>
      </c>
      <c r="E57" s="10">
        <f t="shared" si="2"/>
        <v>0.18321528670081169</v>
      </c>
      <c r="F57" s="10">
        <f t="shared" si="3"/>
        <v>0.1414685454598224</v>
      </c>
      <c r="G57" s="10">
        <f t="shared" si="22"/>
        <v>7.4344271764382214E-2</v>
      </c>
      <c r="H57" s="10">
        <f t="shared" si="4"/>
        <v>0.32468383216063407</v>
      </c>
      <c r="I57" s="10">
        <f t="shared" si="5"/>
        <v>7.4344271764382255E-2</v>
      </c>
      <c r="J57" s="10">
        <f t="shared" si="6"/>
        <v>2.1580854416428006E-3</v>
      </c>
      <c r="K57" s="12">
        <f t="shared" si="7"/>
        <v>-1.1435402385808015E-8</v>
      </c>
      <c r="L57" s="10">
        <f t="shared" si="8"/>
        <v>0.9463570046019425</v>
      </c>
      <c r="M57" s="13">
        <f t="shared" si="9"/>
        <v>4.186914309536819E-10</v>
      </c>
      <c r="N57" s="14">
        <f t="shared" si="10"/>
        <v>7.452556591845047E-2</v>
      </c>
      <c r="O57" s="14">
        <f t="shared" si="11"/>
        <v>3.2867570299309689E-8</v>
      </c>
      <c r="P57" s="15">
        <v>55</v>
      </c>
      <c r="Q57" s="8">
        <f t="shared" si="12"/>
        <v>0.94425448432212145</v>
      </c>
      <c r="R57" s="201"/>
      <c r="S57" s="22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8">
        <f t="shared" si="0"/>
        <v>-0.3995975428934545</v>
      </c>
      <c r="B58" s="9">
        <v>0.3995975428934545</v>
      </c>
      <c r="C58" s="9">
        <v>0.94694053588235783</v>
      </c>
      <c r="D58" s="10">
        <f t="shared" si="1"/>
        <v>0.87578801908393067</v>
      </c>
      <c r="E58" s="10">
        <f t="shared" si="2"/>
        <v>0.1832152860064965</v>
      </c>
      <c r="F58" s="10">
        <f t="shared" si="3"/>
        <v>0.14136100779101207</v>
      </c>
      <c r="G58" s="10">
        <f t="shared" si="22"/>
        <v>7.3029082120597458E-2</v>
      </c>
      <c r="H58" s="10">
        <f t="shared" si="4"/>
        <v>0.32457629379750857</v>
      </c>
      <c r="I58" s="10">
        <f t="shared" si="5"/>
        <v>7.302908212059743E-2</v>
      </c>
      <c r="J58" s="10">
        <f t="shared" si="6"/>
        <v>1.9921669753484987E-3</v>
      </c>
      <c r="K58" s="12">
        <f t="shared" si="7"/>
        <v>-9.7556777853574817E-9</v>
      </c>
      <c r="L58" s="10">
        <f t="shared" si="8"/>
        <v>0.94616247888580773</v>
      </c>
      <c r="M58" s="13">
        <f t="shared" si="9"/>
        <v>6.0537268988054929E-7</v>
      </c>
      <c r="N58" s="14">
        <f t="shared" si="10"/>
        <v>7.3213037351366361E-2</v>
      </c>
      <c r="O58" s="14">
        <f t="shared" si="11"/>
        <v>3.3839526927250758E-8</v>
      </c>
      <c r="P58" s="15">
        <v>56</v>
      </c>
      <c r="Q58" s="8">
        <f t="shared" si="12"/>
        <v>0.94422160431763369</v>
      </c>
      <c r="R58" s="201"/>
      <c r="S58" s="22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8">
        <f t="shared" si="0"/>
        <v>-0.39811480618513012</v>
      </c>
      <c r="B59" s="9">
        <v>0.39811480618513012</v>
      </c>
      <c r="C59" s="9">
        <v>0.94850171133371375</v>
      </c>
      <c r="D59" s="10">
        <f t="shared" si="1"/>
        <v>0.87430528237560634</v>
      </c>
      <c r="E59" s="10">
        <f t="shared" si="2"/>
        <v>0.18321528532606246</v>
      </c>
      <c r="F59" s="10">
        <f t="shared" si="3"/>
        <v>0.14125655981138191</v>
      </c>
      <c r="G59" s="10">
        <f t="shared" si="22"/>
        <v>7.1794681202242749E-2</v>
      </c>
      <c r="H59" s="10">
        <f t="shared" si="4"/>
        <v>0.32447184513744437</v>
      </c>
      <c r="I59" s="10">
        <f t="shared" si="5"/>
        <v>7.1794681202242736E-2</v>
      </c>
      <c r="J59" s="10">
        <f t="shared" si="6"/>
        <v>1.8482798454430129E-3</v>
      </c>
      <c r="K59" s="12">
        <f t="shared" si="7"/>
        <v>-8.4112983930240608E-9</v>
      </c>
      <c r="L59" s="10">
        <f t="shared" si="8"/>
        <v>0.94599036172558693</v>
      </c>
      <c r="M59" s="13">
        <f t="shared" si="9"/>
        <v>6.3068768542387462E-6</v>
      </c>
      <c r="N59" s="14">
        <f t="shared" si="10"/>
        <v>7.1982557394859953E-2</v>
      </c>
      <c r="O59" s="14">
        <f t="shared" si="11"/>
        <v>3.5297463752341745E-8</v>
      </c>
      <c r="P59" s="15">
        <v>57</v>
      </c>
      <c r="Q59" s="8">
        <f t="shared" si="12"/>
        <v>0.94418966899602075</v>
      </c>
      <c r="R59" s="201"/>
      <c r="S59" s="22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8">
        <f t="shared" si="0"/>
        <v>-0.39652615971192495</v>
      </c>
      <c r="B60" s="9">
        <v>0.39652615971192495</v>
      </c>
      <c r="C60" s="9">
        <v>0.94552186496599588</v>
      </c>
      <c r="D60" s="10">
        <f t="shared" si="1"/>
        <v>0.87271663590240112</v>
      </c>
      <c r="E60" s="10">
        <f t="shared" si="2"/>
        <v>0.18321528456022665</v>
      </c>
      <c r="F60" s="10">
        <f t="shared" si="3"/>
        <v>0.14114009479395842</v>
      </c>
      <c r="G60" s="10">
        <f t="shared" si="22"/>
        <v>7.0465668471984239E-2</v>
      </c>
      <c r="H60" s="10">
        <f t="shared" si="4"/>
        <v>0.32435537935418507</v>
      </c>
      <c r="I60" s="10">
        <f t="shared" si="5"/>
        <v>7.0465668471984239E-2</v>
      </c>
      <c r="J60" s="10">
        <f t="shared" si="6"/>
        <v>1.7051118857556509E-3</v>
      </c>
      <c r="K60" s="12">
        <f t="shared" si="7"/>
        <v>-7.1757785413851114E-9</v>
      </c>
      <c r="L60" s="10">
        <f t="shared" si="8"/>
        <v>0.9458152708666665</v>
      </c>
      <c r="M60" s="13">
        <f t="shared" si="9"/>
        <v>8.6087022548336555E-8</v>
      </c>
      <c r="N60" s="14">
        <f t="shared" si="10"/>
        <v>7.0659370647847497E-2</v>
      </c>
      <c r="O60" s="14">
        <f t="shared" si="11"/>
        <v>3.75205329341607E-8</v>
      </c>
      <c r="P60" s="15">
        <v>58</v>
      </c>
      <c r="Q60" s="8">
        <f t="shared" si="12"/>
        <v>0.94415405942462205</v>
      </c>
      <c r="R60" s="201"/>
      <c r="S60" s="22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8">
        <f t="shared" si="0"/>
        <v>-0.39504342300360057</v>
      </c>
      <c r="B61" s="9">
        <v>0.39504342300360057</v>
      </c>
      <c r="C61" s="9">
        <v>0.9470025847214133</v>
      </c>
      <c r="D61" s="10">
        <f t="shared" si="1"/>
        <v>0.87123389919407668</v>
      </c>
      <c r="E61" s="10">
        <f t="shared" si="2"/>
        <v>0.18321528380904348</v>
      </c>
      <c r="F61" s="10">
        <f t="shared" si="3"/>
        <v>0.14102696095642742</v>
      </c>
      <c r="G61" s="10">
        <f t="shared" si="22"/>
        <v>6.9220083217620049E-2</v>
      </c>
      <c r="H61" s="10">
        <f t="shared" si="4"/>
        <v>0.32424224476547092</v>
      </c>
      <c r="I61" s="10">
        <f t="shared" si="5"/>
        <v>6.9220083217620021E-2</v>
      </c>
      <c r="J61" s="10">
        <f t="shared" si="6"/>
        <v>1.5810950205096222E-3</v>
      </c>
      <c r="K61" s="12">
        <f t="shared" si="7"/>
        <v>-6.1869215818431292E-9</v>
      </c>
      <c r="L61" s="10">
        <f t="shared" si="8"/>
        <v>0.94565985638867989</v>
      </c>
      <c r="M61" s="13">
        <f t="shared" si="9"/>
        <v>1.8029193755250474E-6</v>
      </c>
      <c r="N61" s="14">
        <f t="shared" si="10"/>
        <v>6.9420814808671127E-2</v>
      </c>
      <c r="O61" s="14">
        <f t="shared" si="11"/>
        <v>4.029317164590866E-8</v>
      </c>
      <c r="P61" s="15">
        <v>59</v>
      </c>
      <c r="Q61" s="8">
        <f t="shared" si="12"/>
        <v>0.94411946837269678</v>
      </c>
      <c r="R61" s="201"/>
      <c r="S61" s="22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8">
        <f t="shared" si="0"/>
        <v>-0.39345477653039601</v>
      </c>
      <c r="B62" s="9">
        <v>0.39345477653039601</v>
      </c>
      <c r="C62" s="9">
        <v>0.94650665546863133</v>
      </c>
      <c r="D62" s="10">
        <f t="shared" si="1"/>
        <v>0.86964525272087223</v>
      </c>
      <c r="E62" s="10">
        <f t="shared" si="2"/>
        <v>0.1832152829627513</v>
      </c>
      <c r="F62" s="10">
        <f t="shared" si="3"/>
        <v>0.14090078541339726</v>
      </c>
      <c r="G62" s="10">
        <f t="shared" si="22"/>
        <v>6.7880879704601271E-2</v>
      </c>
      <c r="H62" s="10">
        <f t="shared" si="4"/>
        <v>0.32411606837614854</v>
      </c>
      <c r="I62" s="10">
        <f t="shared" si="5"/>
        <v>6.7880879704601299E-2</v>
      </c>
      <c r="J62" s="10">
        <f t="shared" si="6"/>
        <v>1.4578284496461768E-3</v>
      </c>
      <c r="K62" s="12">
        <f t="shared" si="7"/>
        <v>-5.278136185176694E-9</v>
      </c>
      <c r="L62" s="10">
        <f t="shared" si="8"/>
        <v>0.94550118526739568</v>
      </c>
      <c r="M62" s="13">
        <f t="shared" si="9"/>
        <v>1.0109703255728536E-6</v>
      </c>
      <c r="N62" s="14">
        <f t="shared" si="10"/>
        <v>6.8090927546659852E-2</v>
      </c>
      <c r="O62" s="14">
        <f t="shared" si="11"/>
        <v>4.4120095953454724E-8</v>
      </c>
      <c r="P62" s="15">
        <v>60</v>
      </c>
      <c r="Q62" s="8">
        <f t="shared" si="12"/>
        <v>0.94408088977538318</v>
      </c>
      <c r="R62" s="201"/>
      <c r="S62" s="22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8">
        <f t="shared" si="0"/>
        <v>-0.39197203982207163</v>
      </c>
      <c r="B63" s="9">
        <v>0.39197203982207163</v>
      </c>
      <c r="C63" s="9">
        <v>0.94443745051974537</v>
      </c>
      <c r="D63" s="10">
        <f t="shared" si="1"/>
        <v>0.86816251601254779</v>
      </c>
      <c r="E63" s="10">
        <f t="shared" si="2"/>
        <v>0.18321528213175942</v>
      </c>
      <c r="F63" s="10">
        <f t="shared" si="3"/>
        <v>0.14077818649990162</v>
      </c>
      <c r="G63" s="10">
        <f t="shared" si="22"/>
        <v>6.662741463478751E-2</v>
      </c>
      <c r="H63" s="10">
        <f t="shared" si="4"/>
        <v>0.32399346863166106</v>
      </c>
      <c r="I63" s="10">
        <f t="shared" si="5"/>
        <v>6.6627414634787482E-2</v>
      </c>
      <c r="J63" s="10">
        <f t="shared" si="6"/>
        <v>1.3511565556230834E-3</v>
      </c>
      <c r="K63" s="12">
        <f t="shared" si="7"/>
        <v>-4.5507834537617388E-9</v>
      </c>
      <c r="L63" s="10">
        <f t="shared" si="8"/>
        <v>0.9453597750280458</v>
      </c>
      <c r="M63" s="13">
        <f t="shared" si="9"/>
        <v>8.5068249861163307E-7</v>
      </c>
      <c r="N63" s="14">
        <f t="shared" si="10"/>
        <v>6.6847891972430379E-2</v>
      </c>
      <c r="O63" s="14">
        <f t="shared" si="11"/>
        <v>4.8610256414099769E-8</v>
      </c>
      <c r="P63" s="15">
        <v>61</v>
      </c>
      <c r="Q63" s="8">
        <f t="shared" si="12"/>
        <v>0.94404340474459791</v>
      </c>
      <c r="R63" s="201"/>
      <c r="S63" s="22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8">
        <f t="shared" si="0"/>
        <v>-0.39048930311374669</v>
      </c>
      <c r="B64" s="9">
        <v>0.39048930311374669</v>
      </c>
      <c r="C64" s="9">
        <v>0.94509306892358425</v>
      </c>
      <c r="D64" s="10">
        <f t="shared" si="1"/>
        <v>0.86667977930422291</v>
      </c>
      <c r="E64" s="10">
        <f t="shared" si="2"/>
        <v>0.18321528125851702</v>
      </c>
      <c r="F64" s="10">
        <f t="shared" si="3"/>
        <v>0.14065070842556274</v>
      </c>
      <c r="G64" s="10">
        <f t="shared" si="22"/>
        <v>6.5371280864451098E-2</v>
      </c>
      <c r="H64" s="10">
        <f t="shared" si="4"/>
        <v>0.32386598968407976</v>
      </c>
      <c r="I64" s="10">
        <f t="shared" si="5"/>
        <v>6.5371280864451098E-2</v>
      </c>
      <c r="J64" s="10">
        <f t="shared" si="6"/>
        <v>1.2520325652158283E-3</v>
      </c>
      <c r="K64" s="12">
        <f t="shared" si="7"/>
        <v>-3.9236634304547821E-9</v>
      </c>
      <c r="L64" s="10">
        <f t="shared" si="8"/>
        <v>0.94522422647461335</v>
      </c>
      <c r="M64" s="13">
        <f t="shared" si="9"/>
        <v>1.7202303191952044E-8</v>
      </c>
      <c r="N64" s="14">
        <f t="shared" si="10"/>
        <v>6.5603924227432719E-2</v>
      </c>
      <c r="O64" s="14">
        <f t="shared" si="11"/>
        <v>5.4122934339398538E-8</v>
      </c>
      <c r="P64" s="15">
        <v>62</v>
      </c>
      <c r="Q64" s="8">
        <f t="shared" si="12"/>
        <v>0.94400442789394901</v>
      </c>
      <c r="R64" s="201"/>
      <c r="S64" s="22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8">
        <f t="shared" si="0"/>
        <v>-0.38890065664054208</v>
      </c>
      <c r="B65" s="9">
        <v>0.38890065664054208</v>
      </c>
      <c r="C65" s="9">
        <v>0.94555528438648018</v>
      </c>
      <c r="D65" s="10">
        <f t="shared" si="1"/>
        <v>0.86509113283101824</v>
      </c>
      <c r="E65" s="10">
        <f t="shared" si="2"/>
        <v>0.18321528027293316</v>
      </c>
      <c r="F65" s="10">
        <f t="shared" si="3"/>
        <v>0.14050846108437748</v>
      </c>
      <c r="G65" s="10">
        <f t="shared" si="22"/>
        <v>6.4023276714888416E-2</v>
      </c>
      <c r="H65" s="10">
        <f t="shared" si="4"/>
        <v>0.32372374135731069</v>
      </c>
      <c r="I65" s="10">
        <f t="shared" si="5"/>
        <v>6.4023276714888375E-2</v>
      </c>
      <c r="J65" s="10">
        <f t="shared" si="6"/>
        <v>1.1536385683430116E-3</v>
      </c>
      <c r="K65" s="12">
        <f t="shared" si="7"/>
        <v>-3.3473237552768944E-9</v>
      </c>
      <c r="L65" s="10">
        <f t="shared" si="8"/>
        <v>0.94508487332046098</v>
      </c>
      <c r="M65" s="13">
        <f t="shared" si="9"/>
        <v>2.2128657103331451E-7</v>
      </c>
      <c r="N65" s="14">
        <f t="shared" si="10"/>
        <v>6.4270945285627323E-2</v>
      </c>
      <c r="O65" s="14">
        <f t="shared" si="11"/>
        <v>6.1339720931873616E-8</v>
      </c>
      <c r="P65" s="15">
        <v>63</v>
      </c>
      <c r="Q65" s="8">
        <f t="shared" si="12"/>
        <v>0.94396093529021041</v>
      </c>
      <c r="R65" s="201"/>
      <c r="S65" s="22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8">
        <f t="shared" ref="A66:A129" si="31">-B66</f>
        <v>-0.38741791993221775</v>
      </c>
      <c r="B66" s="9">
        <v>0.38741791993221775</v>
      </c>
      <c r="C66" s="9">
        <v>0.94502269019548568</v>
      </c>
      <c r="D66" s="10">
        <f t="shared" ref="D66:D129" si="32">IF(B66=0,"",B66+1/$T$7)</f>
        <v>0.86360839612269391</v>
      </c>
      <c r="E66" s="10">
        <f t="shared" ref="E66:E129" si="33">IF(B66=0,"",$T$18-(LN(1+EXP(-$S$37*(H66-T$18))))/$S$37)</f>
        <v>0.18321527930328721</v>
      </c>
      <c r="F66" s="10">
        <f t="shared" ref="F66:F129" si="34">IF(B66=0,"",B66-E66-G66-V$4*J66)</f>
        <v>0.14037016312401335</v>
      </c>
      <c r="G66" s="10">
        <f t="shared" si="22"/>
        <v>6.2763881467548327E-2</v>
      </c>
      <c r="H66" s="10">
        <f t="shared" ref="H66:H129" si="35">IF(B66=0,"",B66-G66-V$4*J66)</f>
        <v>0.32358544242730058</v>
      </c>
      <c r="I66" s="10">
        <f t="shared" ref="I66:I129" si="36">IF(B66=0,"",B66-H66-V$4*J66)</f>
        <v>6.2763881467548285E-2</v>
      </c>
      <c r="J66" s="10">
        <f t="shared" ref="J66:J129" si="37">IF(B66=0,"",LN(1+EXP($U$37*(B66-$U$39)))/$U$37)</f>
        <v>1.0685960373688764E-3</v>
      </c>
      <c r="K66" s="12">
        <f t="shared" ref="K66:K129" si="38">IF(B66=0,"",-LN(1+EXP($V$41*(B66-$V$39)))/$V$41)</f>
        <v>-2.8860462895999839E-9</v>
      </c>
      <c r="L66" s="10">
        <f t="shared" ref="L66:L129" si="39">IF(B66=0,"",$S$41*E66+$S$7+$T$41*F66+$U$41*I66+S$43*(J66+K66))</f>
        <v>0.94495973535954036</v>
      </c>
      <c r="M66" s="13">
        <f t="shared" ref="M66:M129" si="40">IF(B66=0,"",(L66-C66)*(L66-C66))</f>
        <v>3.9633113689017673E-9</v>
      </c>
      <c r="N66" s="14">
        <f t="shared" ref="N66:N129" si="41">IF(B66=0,"",1/V$14*LN(1+EXP(V$14*(B66-V$4*J66-T$39))))</f>
        <v>6.3027483949722851E-2</v>
      </c>
      <c r="O66" s="14">
        <f t="shared" ref="O66:O129" si="42">IF(B66=0,"",(N66-I66)^2)</f>
        <v>6.9486268608592296E-8</v>
      </c>
      <c r="P66" s="15">
        <v>64</v>
      </c>
      <c r="Q66" s="8">
        <f t="shared" ref="Q66:Q129" si="43">IF(B66=0,"",S$7+T$41*F66)</f>
        <v>0.94391865022296173</v>
      </c>
      <c r="R66" s="201"/>
      <c r="S66" s="22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8">
        <f t="shared" si="31"/>
        <v>-0.38582927345901252</v>
      </c>
      <c r="B67" s="9">
        <v>0.38582927345901252</v>
      </c>
      <c r="C67" s="9">
        <v>0.94541054056980101</v>
      </c>
      <c r="D67" s="10">
        <f t="shared" si="32"/>
        <v>0.86201974964948869</v>
      </c>
      <c r="E67" s="10">
        <f t="shared" si="33"/>
        <v>0.18321527820731046</v>
      </c>
      <c r="F67" s="10">
        <f t="shared" si="34"/>
        <v>0.14021576845958139</v>
      </c>
      <c r="G67" s="10">
        <f t="shared" ref="G67:G130" si="44">IF(B67=0,"",1/2*(B67-V$4*J67+T$37)+1/2*POWER((B67-V$4*J67+T$37)^2-4*V$37*(B67-V$4*J67),0.5))</f>
        <v>6.1413983887898434E-2</v>
      </c>
      <c r="H67" s="10">
        <f t="shared" si="35"/>
        <v>0.32343104666689182</v>
      </c>
      <c r="I67" s="10">
        <f t="shared" si="36"/>
        <v>6.1413983887898448E-2</v>
      </c>
      <c r="J67" s="10">
        <f t="shared" si="37"/>
        <v>9.8424290422225911E-4</v>
      </c>
      <c r="K67" s="12">
        <f t="shared" si="38"/>
        <v>-2.4621202621035051E-9</v>
      </c>
      <c r="L67" s="10">
        <f t="shared" si="39"/>
        <v>0.94483034739189953</v>
      </c>
      <c r="M67" s="13">
        <f t="shared" si="40"/>
        <v>3.3662412368341602E-7</v>
      </c>
      <c r="N67" s="14">
        <f t="shared" si="41"/>
        <v>6.1696755380167834E-2</v>
      </c>
      <c r="O67" s="14">
        <f t="shared" si="42"/>
        <v>7.9959716840255477E-8</v>
      </c>
      <c r="P67" s="15">
        <v>65</v>
      </c>
      <c r="Q67" s="8">
        <f t="shared" si="43"/>
        <v>0.94387144353422114</v>
      </c>
      <c r="R67" s="201"/>
      <c r="S67" s="22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8">
        <f t="shared" si="31"/>
        <v>-0.38434653675068819</v>
      </c>
      <c r="B68" s="9">
        <v>0.38434653675068819</v>
      </c>
      <c r="C68" s="9">
        <v>0.94596125582283008</v>
      </c>
      <c r="D68" s="10">
        <f t="shared" si="32"/>
        <v>0.86053701294116436</v>
      </c>
      <c r="E68" s="10">
        <f t="shared" si="33"/>
        <v>0.18321527712739813</v>
      </c>
      <c r="F68" s="10">
        <f t="shared" si="34"/>
        <v>0.14006558212581913</v>
      </c>
      <c r="G68" s="10">
        <f t="shared" si="44"/>
        <v>6.0154290683694919E-2</v>
      </c>
      <c r="H68" s="10">
        <f t="shared" si="35"/>
        <v>0.3232808592532172</v>
      </c>
      <c r="I68" s="10">
        <f t="shared" si="36"/>
        <v>6.0154290683694954E-2</v>
      </c>
      <c r="J68" s="10">
        <f t="shared" si="37"/>
        <v>9.1138681377603671E-4</v>
      </c>
      <c r="K68" s="12">
        <f t="shared" si="38"/>
        <v>-2.1228281233407543E-9</v>
      </c>
      <c r="L68" s="10">
        <f t="shared" si="39"/>
        <v>0.94471344713579086</v>
      </c>
      <c r="M68" s="13">
        <f t="shared" si="40"/>
        <v>1.5570265194505426E-6</v>
      </c>
      <c r="N68" s="14">
        <f t="shared" si="41"/>
        <v>6.045694790254403E-2</v>
      </c>
      <c r="O68" s="14">
        <f t="shared" si="42"/>
        <v>9.1601392121457239E-8</v>
      </c>
      <c r="P68" s="15">
        <v>66</v>
      </c>
      <c r="Q68" s="8">
        <f t="shared" si="43"/>
        <v>0.94382552355675908</v>
      </c>
      <c r="R68" s="201"/>
      <c r="S68" s="22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8">
        <f t="shared" si="31"/>
        <v>-0.38286380004236381</v>
      </c>
      <c r="B69" s="9">
        <v>0.38286380004236381</v>
      </c>
      <c r="C69" s="9">
        <v>0.94407853968569622</v>
      </c>
      <c r="D69" s="10">
        <f t="shared" si="32"/>
        <v>0.85905427623283992</v>
      </c>
      <c r="E69" s="10">
        <f t="shared" si="33"/>
        <v>0.18321527598851264</v>
      </c>
      <c r="F69" s="10">
        <f t="shared" si="34"/>
        <v>0.13990923256192037</v>
      </c>
      <c r="G69" s="10">
        <f t="shared" si="44"/>
        <v>5.889548804060387E-2</v>
      </c>
      <c r="H69" s="10">
        <f t="shared" si="35"/>
        <v>0.32312450855043301</v>
      </c>
      <c r="I69" s="10">
        <f t="shared" si="36"/>
        <v>5.8895488040603863E-2</v>
      </c>
      <c r="J69" s="10">
        <f t="shared" si="37"/>
        <v>8.4380345132693639E-4</v>
      </c>
      <c r="K69" s="12">
        <f t="shared" si="38"/>
        <v>-1.8302920858146376E-9</v>
      </c>
      <c r="L69" s="10">
        <f t="shared" si="39"/>
        <v>0.94459979940175676</v>
      </c>
      <c r="M69" s="13">
        <f t="shared" si="40"/>
        <v>2.7171169158751511E-7</v>
      </c>
      <c r="N69" s="14">
        <f t="shared" si="41"/>
        <v>5.9219984150580968E-2</v>
      </c>
      <c r="O69" s="14">
        <f t="shared" si="42"/>
        <v>1.0529772539027299E-7</v>
      </c>
      <c r="P69" s="15">
        <v>67</v>
      </c>
      <c r="Q69" s="8">
        <f t="shared" si="43"/>
        <v>0.94377771915092135</v>
      </c>
      <c r="R69" s="201"/>
      <c r="S69" s="22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8">
        <f t="shared" si="31"/>
        <v>-0.38127515356915864</v>
      </c>
      <c r="B70" s="9">
        <v>0.38127515356915864</v>
      </c>
      <c r="C70" s="9">
        <v>0.94467000455533767</v>
      </c>
      <c r="D70" s="10">
        <f t="shared" si="32"/>
        <v>0.85746562975963481</v>
      </c>
      <c r="E70" s="10">
        <f t="shared" si="33"/>
        <v>0.18321527469805143</v>
      </c>
      <c r="F70" s="10">
        <f t="shared" si="34"/>
        <v>0.13973453537077793</v>
      </c>
      <c r="G70" s="10">
        <f t="shared" si="44"/>
        <v>5.7548513470013204E-2</v>
      </c>
      <c r="H70" s="10">
        <f t="shared" si="35"/>
        <v>0.32294981006882933</v>
      </c>
      <c r="I70" s="10">
        <f t="shared" si="36"/>
        <v>5.7548513470013239E-2</v>
      </c>
      <c r="J70" s="10">
        <f t="shared" si="37"/>
        <v>7.7683003031607078E-4</v>
      </c>
      <c r="K70" s="12">
        <f t="shared" si="38"/>
        <v>-1.5614438366700323E-9</v>
      </c>
      <c r="L70" s="10">
        <f t="shared" si="39"/>
        <v>0.94448113603596995</v>
      </c>
      <c r="M70" s="13">
        <f t="shared" si="40"/>
        <v>3.5671317608156409E-8</v>
      </c>
      <c r="N70" s="14">
        <f t="shared" si="41"/>
        <v>5.7898594734460525E-2</v>
      </c>
      <c r="O70" s="14">
        <f t="shared" si="42"/>
        <v>1.2255689171701032E-7</v>
      </c>
      <c r="P70" s="15">
        <v>68</v>
      </c>
      <c r="Q70" s="8">
        <f t="shared" si="43"/>
        <v>0.94372430489624848</v>
      </c>
      <c r="R70" s="201"/>
      <c r="S70" s="22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8">
        <f t="shared" si="31"/>
        <v>-0.37979241686083426</v>
      </c>
      <c r="B71" s="9">
        <v>0.37979241686083426</v>
      </c>
      <c r="C71" s="9">
        <v>0.94564487399775776</v>
      </c>
      <c r="D71" s="10">
        <f t="shared" si="32"/>
        <v>0.85598289305131048</v>
      </c>
      <c r="E71" s="10">
        <f t="shared" si="33"/>
        <v>0.18321527342318936</v>
      </c>
      <c r="F71" s="10">
        <f t="shared" si="34"/>
        <v>0.13956444591583322</v>
      </c>
      <c r="G71" s="10">
        <f t="shared" si="44"/>
        <v>5.6293662780633857E-2</v>
      </c>
      <c r="H71" s="10">
        <f t="shared" si="35"/>
        <v>0.32277971933902261</v>
      </c>
      <c r="I71" s="10">
        <f t="shared" si="36"/>
        <v>5.6293662780633837E-2</v>
      </c>
      <c r="J71" s="10">
        <f t="shared" si="37"/>
        <v>7.1903474117781694E-4</v>
      </c>
      <c r="K71" s="12">
        <f t="shared" si="38"/>
        <v>-1.3462692786957571E-9</v>
      </c>
      <c r="L71" s="10">
        <f t="shared" si="39"/>
        <v>0.94437282331466754</v>
      </c>
      <c r="M71" s="13">
        <f t="shared" si="40"/>
        <v>1.6181129403502955E-6</v>
      </c>
      <c r="N71" s="14">
        <f t="shared" si="41"/>
        <v>5.6669670072719135E-2</v>
      </c>
      <c r="O71" s="14">
        <f t="shared" si="42"/>
        <v>1.4138148370131863E-7</v>
      </c>
      <c r="P71" s="15">
        <v>69</v>
      </c>
      <c r="Q71" s="8">
        <f t="shared" si="43"/>
        <v>0.94367229947243958</v>
      </c>
      <c r="R71" s="201"/>
      <c r="S71" s="22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8">
        <f t="shared" si="31"/>
        <v>-0.37830968015250988</v>
      </c>
      <c r="B72" s="9">
        <v>0.37830968015250988</v>
      </c>
      <c r="C72" s="9">
        <v>0.94341388276316862</v>
      </c>
      <c r="D72" s="10">
        <f t="shared" si="32"/>
        <v>0.85450015634298604</v>
      </c>
      <c r="E72" s="10">
        <f t="shared" si="33"/>
        <v>0.18321527207515606</v>
      </c>
      <c r="F72" s="10">
        <f t="shared" si="34"/>
        <v>0.13938721438436763</v>
      </c>
      <c r="G72" s="10">
        <f t="shared" si="44"/>
        <v>5.5041730055862534E-2</v>
      </c>
      <c r="H72" s="10">
        <f t="shared" si="35"/>
        <v>0.32260248645952366</v>
      </c>
      <c r="I72" s="10">
        <f t="shared" si="36"/>
        <v>5.5041730055862541E-2</v>
      </c>
      <c r="J72" s="10">
        <f t="shared" si="37"/>
        <v>6.654636371236733E-4</v>
      </c>
      <c r="K72" s="12">
        <f t="shared" si="38"/>
        <v>-1.1607468201296827E-9</v>
      </c>
      <c r="L72" s="10">
        <f t="shared" si="39"/>
        <v>0.94426644229548728</v>
      </c>
      <c r="M72" s="13">
        <f t="shared" si="40"/>
        <v>7.2685775614741925E-7</v>
      </c>
      <c r="N72" s="14">
        <f t="shared" si="41"/>
        <v>5.5445632526588774E-2</v>
      </c>
      <c r="O72" s="14">
        <f t="shared" si="42"/>
        <v>1.6313720585875585E-7</v>
      </c>
      <c r="P72" s="15">
        <v>70</v>
      </c>
      <c r="Q72" s="8">
        <f t="shared" si="43"/>
        <v>0.9436181103346758</v>
      </c>
      <c r="R72" s="201"/>
      <c r="S72" s="22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8">
        <f t="shared" si="31"/>
        <v>-0.37672103367930471</v>
      </c>
      <c r="B73" s="9">
        <v>0.37672103367930471</v>
      </c>
      <c r="C73" s="9">
        <v>0.94255227577848621</v>
      </c>
      <c r="D73" s="10">
        <f t="shared" si="32"/>
        <v>0.85291150986978082</v>
      </c>
      <c r="E73" s="10">
        <f t="shared" si="33"/>
        <v>0.18321527054333772</v>
      </c>
      <c r="F73" s="10">
        <f t="shared" si="34"/>
        <v>0.13918899010932234</v>
      </c>
      <c r="G73" s="10">
        <f t="shared" si="44"/>
        <v>5.3704357587501403E-2</v>
      </c>
      <c r="H73" s="10">
        <f t="shared" si="35"/>
        <v>0.32240426065266004</v>
      </c>
      <c r="I73" s="10">
        <f t="shared" si="36"/>
        <v>5.3704357587501417E-2</v>
      </c>
      <c r="J73" s="10">
        <f t="shared" si="37"/>
        <v>6.1241543914325491E-4</v>
      </c>
      <c r="K73" s="12">
        <f t="shared" si="38"/>
        <v>-9.9024684212323755E-10</v>
      </c>
      <c r="L73" s="10">
        <f t="shared" si="39"/>
        <v>0.94415415210488995</v>
      </c>
      <c r="M73" s="13">
        <f t="shared" si="40"/>
        <v>2.5660077650927397E-6</v>
      </c>
      <c r="N73" s="14">
        <f t="shared" si="41"/>
        <v>5.4140309569280891E-2</v>
      </c>
      <c r="O73" s="14">
        <f t="shared" si="42"/>
        <v>1.9005413041745091E-7</v>
      </c>
      <c r="P73" s="15">
        <v>71</v>
      </c>
      <c r="Q73" s="8">
        <f t="shared" si="43"/>
        <v>0.94355750259484683</v>
      </c>
      <c r="R73" s="201"/>
      <c r="S73" s="22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8">
        <f t="shared" si="31"/>
        <v>-0.37523829697098032</v>
      </c>
      <c r="B74" s="9">
        <v>0.37523829697098032</v>
      </c>
      <c r="C74" s="9">
        <v>0.94490631780047118</v>
      </c>
      <c r="D74" s="10">
        <f t="shared" si="32"/>
        <v>0.85142877316145649</v>
      </c>
      <c r="E74" s="10">
        <f t="shared" si="33"/>
        <v>0.18321526902552257</v>
      </c>
      <c r="F74" s="10">
        <f t="shared" si="34"/>
        <v>0.13899579947164684</v>
      </c>
      <c r="G74" s="10">
        <f t="shared" si="44"/>
        <v>5.2460559822282905E-2</v>
      </c>
      <c r="H74" s="10">
        <f t="shared" si="35"/>
        <v>0.32221106849716935</v>
      </c>
      <c r="I74" s="10">
        <f t="shared" si="36"/>
        <v>5.2460559822282954E-2</v>
      </c>
      <c r="J74" s="10">
        <f t="shared" si="37"/>
        <v>5.6666865152801859E-4</v>
      </c>
      <c r="K74" s="12">
        <f t="shared" si="38"/>
        <v>-8.5378600541806142E-10</v>
      </c>
      <c r="L74" s="10">
        <f t="shared" si="39"/>
        <v>0.94405051438819088</v>
      </c>
      <c r="M74" s="13">
        <f t="shared" si="40"/>
        <v>7.3239948047062113E-7</v>
      </c>
      <c r="N74" s="14">
        <f t="shared" si="41"/>
        <v>5.2928404673452757E-2</v>
      </c>
      <c r="O74" s="14">
        <f t="shared" si="42"/>
        <v>2.1887880476609539E-7</v>
      </c>
      <c r="P74" s="15">
        <v>72</v>
      </c>
      <c r="Q74" s="8">
        <f t="shared" si="43"/>
        <v>0.94349843390659993</v>
      </c>
      <c r="R74" s="201"/>
      <c r="S74" s="22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8">
        <f t="shared" si="31"/>
        <v>-0.37375556026265599</v>
      </c>
      <c r="B75" s="9">
        <v>0.37375556026265599</v>
      </c>
      <c r="C75" s="9">
        <v>0.94475138201161746</v>
      </c>
      <c r="D75" s="10">
        <f t="shared" si="32"/>
        <v>0.84994603645313216</v>
      </c>
      <c r="E75" s="10">
        <f t="shared" si="33"/>
        <v>0.18321526741577987</v>
      </c>
      <c r="F75" s="10">
        <f t="shared" si="34"/>
        <v>0.1387942969746945</v>
      </c>
      <c r="G75" s="10">
        <f t="shared" si="44"/>
        <v>5.1221704231851503E-2</v>
      </c>
      <c r="H75" s="10">
        <f t="shared" si="35"/>
        <v>0.32200956439047435</v>
      </c>
      <c r="I75" s="10">
        <f t="shared" si="36"/>
        <v>5.1221704231851531E-2</v>
      </c>
      <c r="J75" s="10">
        <f t="shared" si="37"/>
        <v>5.2429164033011681E-4</v>
      </c>
      <c r="K75" s="12">
        <f t="shared" si="38"/>
        <v>-7.3613013639789719E-10</v>
      </c>
      <c r="L75" s="10">
        <f t="shared" si="39"/>
        <v>0.94394761830491669</v>
      </c>
      <c r="M75" s="13">
        <f t="shared" si="40"/>
        <v>6.4603609620935553E-7</v>
      </c>
      <c r="N75" s="14">
        <f t="shared" si="41"/>
        <v>5.1723300443601024E-2</v>
      </c>
      <c r="O75" s="14">
        <f t="shared" si="42"/>
        <v>2.5159875964144217E-7</v>
      </c>
      <c r="P75" s="15">
        <v>73</v>
      </c>
      <c r="Q75" s="8">
        <f t="shared" si="43"/>
        <v>0.94343682383937999</v>
      </c>
      <c r="R75" s="201"/>
      <c r="S75" s="22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8">
        <f t="shared" si="31"/>
        <v>-0.37216691378945138</v>
      </c>
      <c r="B76" s="9">
        <v>0.37216691378945138</v>
      </c>
      <c r="C76" s="9">
        <v>0.94209250361593166</v>
      </c>
      <c r="D76" s="10">
        <f t="shared" si="32"/>
        <v>0.84835738997992749</v>
      </c>
      <c r="E76" s="10">
        <f t="shared" si="33"/>
        <v>0.18321526558067006</v>
      </c>
      <c r="F76" s="10">
        <f t="shared" si="34"/>
        <v>0.13856869281671014</v>
      </c>
      <c r="G76" s="10">
        <f t="shared" si="44"/>
        <v>4.9900602240437929E-2</v>
      </c>
      <c r="H76" s="10">
        <f t="shared" si="35"/>
        <v>0.32178395839738022</v>
      </c>
      <c r="I76" s="10">
        <f t="shared" si="36"/>
        <v>4.9900602240437915E-2</v>
      </c>
      <c r="J76" s="10">
        <f t="shared" si="37"/>
        <v>4.8235315163324479E-4</v>
      </c>
      <c r="K76" s="12">
        <f t="shared" si="38"/>
        <v>-6.2800132676171605E-10</v>
      </c>
      <c r="L76" s="10">
        <f t="shared" si="39"/>
        <v>0.94383778028224752</v>
      </c>
      <c r="M76" s="13">
        <f t="shared" si="40"/>
        <v>3.0459906419865795E-6</v>
      </c>
      <c r="N76" s="14">
        <f t="shared" si="41"/>
        <v>5.0440343244583304E-2</v>
      </c>
      <c r="O76" s="14">
        <f t="shared" si="42"/>
        <v>2.9132035155587251E-7</v>
      </c>
      <c r="P76" s="15">
        <v>74</v>
      </c>
      <c r="Q76" s="8">
        <f t="shared" si="43"/>
        <v>0.94336784460811107</v>
      </c>
      <c r="R76" s="201"/>
      <c r="S76" s="22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8">
        <f t="shared" si="31"/>
        <v>-0.37068417708112644</v>
      </c>
      <c r="B77" s="9">
        <v>0.37068417708112644</v>
      </c>
      <c r="C77" s="9">
        <v>0.94328268687882333</v>
      </c>
      <c r="D77" s="10">
        <f t="shared" si="32"/>
        <v>0.84687465327160261</v>
      </c>
      <c r="E77" s="10">
        <f t="shared" si="33"/>
        <v>0.18321526375626662</v>
      </c>
      <c r="F77" s="10">
        <f t="shared" si="34"/>
        <v>0.13834858914129694</v>
      </c>
      <c r="G77" s="10">
        <f t="shared" si="44"/>
        <v>4.8674117306955055E-2</v>
      </c>
      <c r="H77" s="10">
        <f t="shared" si="35"/>
        <v>0.32156385289756362</v>
      </c>
      <c r="I77" s="10">
        <f t="shared" si="36"/>
        <v>4.8674117306955013E-2</v>
      </c>
      <c r="J77" s="10">
        <f t="shared" si="37"/>
        <v>4.4620687660781275E-4</v>
      </c>
      <c r="K77" s="12">
        <f t="shared" si="38"/>
        <v>-5.4145968464026624E-10</v>
      </c>
      <c r="L77" s="10">
        <f t="shared" si="39"/>
        <v>0.94373526713855804</v>
      </c>
      <c r="M77" s="13">
        <f t="shared" si="40"/>
        <v>2.0482889150154114E-7</v>
      </c>
      <c r="N77" s="14">
        <f t="shared" si="41"/>
        <v>4.925121563748576E-2</v>
      </c>
      <c r="O77" s="14">
        <f t="shared" si="42"/>
        <v>3.33042483101375E-7</v>
      </c>
      <c r="P77" s="15">
        <v>75</v>
      </c>
      <c r="Q77" s="8">
        <f t="shared" si="43"/>
        <v>0.94330054716791722</v>
      </c>
      <c r="R77" s="201"/>
      <c r="S77" s="22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8">
        <f t="shared" si="31"/>
        <v>-0.36920144037280206</v>
      </c>
      <c r="B78" s="9">
        <v>0.36920144037280206</v>
      </c>
      <c r="C78" s="9">
        <v>0.94330025621009117</v>
      </c>
      <c r="D78" s="10">
        <f t="shared" si="32"/>
        <v>0.84539191656327817</v>
      </c>
      <c r="E78" s="10">
        <f t="shared" si="33"/>
        <v>0.18321526181491585</v>
      </c>
      <c r="F78" s="10">
        <f t="shared" si="34"/>
        <v>0.13811878709877679</v>
      </c>
      <c r="G78" s="10">
        <f t="shared" si="44"/>
        <v>4.7454651790978047E-2</v>
      </c>
      <c r="H78" s="10">
        <f t="shared" si="35"/>
        <v>0.32133404891369266</v>
      </c>
      <c r="I78" s="10">
        <f t="shared" si="36"/>
        <v>4.7454651790978027E-2</v>
      </c>
      <c r="J78" s="10">
        <f t="shared" si="37"/>
        <v>4.1273966813136926E-4</v>
      </c>
      <c r="K78" s="12">
        <f t="shared" si="38"/>
        <v>-4.668439015195307E-10</v>
      </c>
      <c r="L78" s="10">
        <f t="shared" si="39"/>
        <v>0.94363239877612826</v>
      </c>
      <c r="M78" s="13">
        <f t="shared" si="40"/>
        <v>1.1031868417369991E-7</v>
      </c>
      <c r="N78" s="14">
        <f t="shared" si="41"/>
        <v>4.8070689533704206E-2</v>
      </c>
      <c r="O78" s="14">
        <f t="shared" si="42"/>
        <v>3.7950250046316592E-7</v>
      </c>
      <c r="P78" s="15">
        <v>76</v>
      </c>
      <c r="Q78" s="8">
        <f t="shared" si="43"/>
        <v>0.94323028441931067</v>
      </c>
      <c r="R78" s="201"/>
      <c r="S78" s="22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8">
        <f t="shared" si="31"/>
        <v>-0.36771870366447768</v>
      </c>
      <c r="B79" s="9">
        <v>0.36771870366447768</v>
      </c>
      <c r="C79" s="9">
        <v>0.94164924782653336</v>
      </c>
      <c r="D79" s="10">
        <f t="shared" si="32"/>
        <v>0.84390917985495384</v>
      </c>
      <c r="E79" s="10">
        <f t="shared" si="33"/>
        <v>0.1832152597467413</v>
      </c>
      <c r="F79" s="10">
        <f t="shared" si="34"/>
        <v>0.13787878484321653</v>
      </c>
      <c r="G79" s="10">
        <f t="shared" si="44"/>
        <v>4.6242901858813523E-2</v>
      </c>
      <c r="H79" s="10">
        <f t="shared" si="35"/>
        <v>0.32109404458995783</v>
      </c>
      <c r="I79" s="10">
        <f t="shared" si="36"/>
        <v>4.6242901858813523E-2</v>
      </c>
      <c r="J79" s="10">
        <f t="shared" si="37"/>
        <v>3.8175721570632621E-4</v>
      </c>
      <c r="K79" s="12">
        <f t="shared" si="38"/>
        <v>-4.0251053679385975E-10</v>
      </c>
      <c r="L79" s="10">
        <f t="shared" si="39"/>
        <v>0.9435288324469705</v>
      </c>
      <c r="M79" s="13">
        <f t="shared" si="40"/>
        <v>3.5328383453838118E-6</v>
      </c>
      <c r="N79" s="14">
        <f t="shared" si="41"/>
        <v>4.6899328708299902E-2</v>
      </c>
      <c r="O79" s="14">
        <f t="shared" si="42"/>
        <v>4.3089620872661285E-7</v>
      </c>
      <c r="P79" s="15">
        <v>77</v>
      </c>
      <c r="Q79" s="8">
        <f t="shared" si="43"/>
        <v>0.9431569029212068</v>
      </c>
      <c r="R79" s="201"/>
      <c r="S79" s="22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8">
        <f t="shared" si="31"/>
        <v>-0.36623596695615335</v>
      </c>
      <c r="B80" s="9">
        <v>0.36623596695615335</v>
      </c>
      <c r="C80" s="9">
        <v>0.94388381221928463</v>
      </c>
      <c r="D80" s="10">
        <f t="shared" si="32"/>
        <v>0.84242644314662951</v>
      </c>
      <c r="E80" s="10">
        <f t="shared" si="33"/>
        <v>0.18321525754085058</v>
      </c>
      <c r="F80" s="10">
        <f t="shared" si="34"/>
        <v>0.1376280548542676</v>
      </c>
      <c r="G80" s="10">
        <f t="shared" si="44"/>
        <v>4.5039575868859774E-2</v>
      </c>
      <c r="H80" s="10">
        <f t="shared" si="35"/>
        <v>0.32084331239511821</v>
      </c>
      <c r="I80" s="10">
        <f t="shared" si="36"/>
        <v>4.503957586885976E-2</v>
      </c>
      <c r="J80" s="10">
        <f t="shared" si="37"/>
        <v>3.5307869217537826E-4</v>
      </c>
      <c r="K80" s="12">
        <f t="shared" si="38"/>
        <v>-3.4704262416688047E-10</v>
      </c>
      <c r="L80" s="10">
        <f t="shared" si="39"/>
        <v>0.94342423068908654</v>
      </c>
      <c r="M80" s="13">
        <f t="shared" si="40"/>
        <v>2.112151828992219E-7</v>
      </c>
      <c r="N80" s="14">
        <f t="shared" si="41"/>
        <v>4.5737686141291645E-2</v>
      </c>
      <c r="O80" s="14">
        <f t="shared" si="42"/>
        <v>4.8735795247491986E-7</v>
      </c>
      <c r="P80" s="15">
        <v>78</v>
      </c>
      <c r="Q80" s="8">
        <f t="shared" si="43"/>
        <v>0.94308024138248225</v>
      </c>
      <c r="R80" s="201"/>
      <c r="S80" s="22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8">
        <f t="shared" si="31"/>
        <v>-0.36475323024782835</v>
      </c>
      <c r="B81" s="9">
        <v>0.36475323024782835</v>
      </c>
      <c r="C81" s="9">
        <v>0.94441419566054474</v>
      </c>
      <c r="D81" s="10">
        <f t="shared" si="32"/>
        <v>0.84094370643830452</v>
      </c>
      <c r="E81" s="10">
        <f t="shared" si="33"/>
        <v>0.18321525518521908</v>
      </c>
      <c r="F81" s="10">
        <f t="shared" si="34"/>
        <v>0.13736604365808261</v>
      </c>
      <c r="G81" s="10">
        <f t="shared" si="44"/>
        <v>4.3845395498701714E-2</v>
      </c>
      <c r="H81" s="10">
        <f t="shared" si="35"/>
        <v>0.32058129884330172</v>
      </c>
      <c r="I81" s="10">
        <f t="shared" si="36"/>
        <v>4.3845395498701673E-2</v>
      </c>
      <c r="J81" s="10">
        <f t="shared" si="37"/>
        <v>3.2653590582495858E-4</v>
      </c>
      <c r="K81" s="12">
        <f t="shared" si="38"/>
        <v>-2.9921845886332763E-10</v>
      </c>
      <c r="L81" s="10">
        <f t="shared" si="39"/>
        <v>0.94331826041509614</v>
      </c>
      <c r="M81" s="13">
        <f t="shared" si="40"/>
        <v>1.2010740622164791E-6</v>
      </c>
      <c r="N81" s="14">
        <f t="shared" si="41"/>
        <v>4.458630402622444E-2</v>
      </c>
      <c r="O81" s="14">
        <f t="shared" si="42"/>
        <v>5.4894544615595481E-7</v>
      </c>
      <c r="P81" s="15">
        <v>79</v>
      </c>
      <c r="Q81" s="8">
        <f t="shared" si="43"/>
        <v>0.94300013057664367</v>
      </c>
      <c r="R81" s="201"/>
      <c r="S81" s="22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8">
        <f t="shared" si="31"/>
        <v>-0.36316458377462379</v>
      </c>
      <c r="B82" s="9">
        <v>0.36316458377462379</v>
      </c>
      <c r="C82" s="9">
        <v>0.94117367743499514</v>
      </c>
      <c r="D82" s="10">
        <f t="shared" si="32"/>
        <v>0.83935505996509996</v>
      </c>
      <c r="E82" s="10">
        <f t="shared" si="33"/>
        <v>0.18321525248003784</v>
      </c>
      <c r="F82" s="10">
        <f t="shared" si="34"/>
        <v>0.13707213980983865</v>
      </c>
      <c r="G82" s="10">
        <f t="shared" si="44"/>
        <v>4.2576901684092186E-2</v>
      </c>
      <c r="H82" s="10">
        <f t="shared" si="35"/>
        <v>0.32028739228987646</v>
      </c>
      <c r="I82" s="10">
        <f t="shared" si="36"/>
        <v>4.2576901684092193E-2</v>
      </c>
      <c r="J82" s="10">
        <f t="shared" si="37"/>
        <v>3.002898006551428E-4</v>
      </c>
      <c r="K82" s="12">
        <f t="shared" si="38"/>
        <v>-2.5526680665400096E-10</v>
      </c>
      <c r="L82" s="10">
        <f t="shared" si="39"/>
        <v>0.94320282789546628</v>
      </c>
      <c r="M82" s="13">
        <f t="shared" si="40"/>
        <v>4.1174515912302424E-6</v>
      </c>
      <c r="N82" s="14">
        <f t="shared" si="41"/>
        <v>4.336466970044555E-2</v>
      </c>
      <c r="O82" s="14">
        <f t="shared" si="42"/>
        <v>6.2057844758930347E-7</v>
      </c>
      <c r="P82" s="15">
        <v>80</v>
      </c>
      <c r="Q82" s="8">
        <f t="shared" si="43"/>
        <v>0.94291026848500514</v>
      </c>
      <c r="R82" s="201"/>
      <c r="S82" s="22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8">
        <f t="shared" si="31"/>
        <v>-0.36178775683117964</v>
      </c>
      <c r="B83" s="9">
        <v>0.36178775683117964</v>
      </c>
      <c r="C83" s="9">
        <v>0.94335420918204571</v>
      </c>
      <c r="D83" s="10">
        <f t="shared" si="32"/>
        <v>0.83797823302165586</v>
      </c>
      <c r="E83" s="10">
        <f t="shared" si="33"/>
        <v>0.18321524997017524</v>
      </c>
      <c r="F83" s="10">
        <f t="shared" si="34"/>
        <v>0.13680583394388968</v>
      </c>
      <c r="G83" s="10">
        <f t="shared" si="44"/>
        <v>4.1487429766142107E-2</v>
      </c>
      <c r="H83" s="10">
        <f t="shared" si="35"/>
        <v>0.32002108391406492</v>
      </c>
      <c r="I83" s="10">
        <f t="shared" si="36"/>
        <v>4.1487429766142107E-2</v>
      </c>
      <c r="J83" s="10">
        <f t="shared" si="37"/>
        <v>2.7924315097261704E-4</v>
      </c>
      <c r="K83" s="12">
        <f t="shared" si="38"/>
        <v>-2.2243314942358012E-10</v>
      </c>
      <c r="L83" s="10">
        <f t="shared" si="39"/>
        <v>0.94310089915075113</v>
      </c>
      <c r="M83" s="13">
        <f t="shared" si="40"/>
        <v>6.4165971954463441E-8</v>
      </c>
      <c r="N83" s="14">
        <f t="shared" si="41"/>
        <v>4.231643532338869E-2</v>
      </c>
      <c r="O83" s="14">
        <f t="shared" si="42"/>
        <v>6.8725021394571747E-7</v>
      </c>
      <c r="P83" s="15">
        <v>81</v>
      </c>
      <c r="Q83" s="8">
        <f t="shared" si="43"/>
        <v>0.94282884456941929</v>
      </c>
      <c r="R83" s="201"/>
      <c r="S83" s="22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8">
        <f t="shared" si="31"/>
        <v>-0.36019911035797503</v>
      </c>
      <c r="B84" s="9">
        <v>0.36019911035797503</v>
      </c>
      <c r="C84" s="9">
        <v>0.94329637013898782</v>
      </c>
      <c r="D84" s="10">
        <f t="shared" si="32"/>
        <v>0.83638958654845119</v>
      </c>
      <c r="E84" s="10">
        <f t="shared" si="33"/>
        <v>0.1832152468654529</v>
      </c>
      <c r="F84" s="10">
        <f t="shared" si="34"/>
        <v>0.13648449321174466</v>
      </c>
      <c r="G84" s="10">
        <f t="shared" si="44"/>
        <v>4.0242597880100039E-2</v>
      </c>
      <c r="H84" s="10">
        <f t="shared" si="35"/>
        <v>0.31969974007719759</v>
      </c>
      <c r="I84" s="10">
        <f t="shared" si="36"/>
        <v>4.0242597880100019E-2</v>
      </c>
      <c r="J84" s="10">
        <f t="shared" si="37"/>
        <v>2.567724006774141E-4</v>
      </c>
      <c r="K84" s="12">
        <f t="shared" si="38"/>
        <v>-1.8976035007589512E-10</v>
      </c>
      <c r="L84" s="10">
        <f t="shared" si="39"/>
        <v>0.94298075586912211</v>
      </c>
      <c r="M84" s="13">
        <f t="shared" si="40"/>
        <v>9.9612367342862036E-8</v>
      </c>
      <c r="N84" s="14">
        <f t="shared" si="41"/>
        <v>4.1119624975322129E-2</v>
      </c>
      <c r="O84" s="14">
        <f t="shared" si="42"/>
        <v>7.6917652575373275E-7</v>
      </c>
      <c r="P84" s="15">
        <v>82</v>
      </c>
      <c r="Q84" s="8">
        <f t="shared" si="43"/>
        <v>0.94273059355810473</v>
      </c>
      <c r="R84" s="201"/>
      <c r="S84" s="22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8">
        <f t="shared" si="31"/>
        <v>-0.35871637364965009</v>
      </c>
      <c r="B85" s="9">
        <v>0.35871637364965009</v>
      </c>
      <c r="C85" s="9">
        <v>0.94221410158811658</v>
      </c>
      <c r="D85" s="10">
        <f t="shared" si="32"/>
        <v>0.8349068498401262</v>
      </c>
      <c r="E85" s="10">
        <f t="shared" si="33"/>
        <v>0.18321524374716769</v>
      </c>
      <c r="F85" s="10">
        <f t="shared" si="34"/>
        <v>0.13617029979911865</v>
      </c>
      <c r="G85" s="10">
        <f t="shared" si="44"/>
        <v>3.9093406300763966E-2</v>
      </c>
      <c r="H85" s="10">
        <f t="shared" si="35"/>
        <v>0.31938554354628634</v>
      </c>
      <c r="I85" s="10">
        <f t="shared" si="36"/>
        <v>3.909340630076398E-2</v>
      </c>
      <c r="J85" s="10">
        <f t="shared" si="37"/>
        <v>2.3742380259976649E-4</v>
      </c>
      <c r="K85" s="12">
        <f t="shared" si="38"/>
        <v>-1.6361044829433722E-10</v>
      </c>
      <c r="L85" s="10">
        <f t="shared" si="39"/>
        <v>0.94286583967908566</v>
      </c>
      <c r="M85" s="13">
        <f t="shared" si="40"/>
        <v>4.2476253922001877E-7</v>
      </c>
      <c r="N85" s="14">
        <f t="shared" si="41"/>
        <v>4.0015383993861751E-2</v>
      </c>
      <c r="O85" s="14">
        <f t="shared" si="42"/>
        <v>8.5004286656988776E-7</v>
      </c>
      <c r="P85" s="15">
        <v>83</v>
      </c>
      <c r="Q85" s="8">
        <f t="shared" si="43"/>
        <v>0.94263452786380941</v>
      </c>
      <c r="R85" s="201"/>
      <c r="S85" s="22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8">
        <f t="shared" si="31"/>
        <v>-0.35723363694132571</v>
      </c>
      <c r="B86" s="9">
        <v>0.35723363694132571</v>
      </c>
      <c r="C86" s="9">
        <v>0.94185608812292543</v>
      </c>
      <c r="D86" s="10">
        <f t="shared" si="32"/>
        <v>0.83342411313180187</v>
      </c>
      <c r="E86" s="10">
        <f t="shared" si="33"/>
        <v>0.18321524039536047</v>
      </c>
      <c r="F86" s="10">
        <f t="shared" si="34"/>
        <v>0.13584162819748394</v>
      </c>
      <c r="G86" s="10">
        <f t="shared" si="44"/>
        <v>3.7957243664536594E-2</v>
      </c>
      <c r="H86" s="10">
        <f t="shared" si="35"/>
        <v>0.31905686859284443</v>
      </c>
      <c r="I86" s="10">
        <f t="shared" si="36"/>
        <v>3.7957243664536559E-2</v>
      </c>
      <c r="J86" s="10">
        <f t="shared" si="37"/>
        <v>2.1952468394471387E-4</v>
      </c>
      <c r="K86" s="12">
        <f t="shared" si="38"/>
        <v>-1.4106413049200206E-10</v>
      </c>
      <c r="L86" s="10">
        <f t="shared" si="39"/>
        <v>0.94274790889700821</v>
      </c>
      <c r="M86" s="13">
        <f t="shared" si="40"/>
        <v>7.9534429308561871E-7</v>
      </c>
      <c r="N86" s="14">
        <f t="shared" si="41"/>
        <v>3.8923979966151954E-2</v>
      </c>
      <c r="O86" s="14">
        <f t="shared" si="42"/>
        <v>9.345790768610122E-7</v>
      </c>
      <c r="P86" s="15">
        <v>84</v>
      </c>
      <c r="Q86" s="8">
        <f t="shared" si="43"/>
        <v>0.9425340354144538</v>
      </c>
      <c r="R86" s="201"/>
      <c r="S86" s="22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8">
        <f t="shared" si="31"/>
        <v>-0.35575090023300138</v>
      </c>
      <c r="B87" s="9">
        <v>0.35575090023300138</v>
      </c>
      <c r="C87" s="9">
        <v>0.94243841099162939</v>
      </c>
      <c r="D87" s="10">
        <f t="shared" si="32"/>
        <v>0.83194137642347754</v>
      </c>
      <c r="E87" s="10">
        <f t="shared" si="33"/>
        <v>0.18321523678767843</v>
      </c>
      <c r="F87" s="10">
        <f t="shared" si="34"/>
        <v>0.13549777823281245</v>
      </c>
      <c r="G87" s="10">
        <f t="shared" si="44"/>
        <v>3.6834917524815748E-2</v>
      </c>
      <c r="H87" s="10">
        <f t="shared" si="35"/>
        <v>0.31871301502049088</v>
      </c>
      <c r="I87" s="10">
        <f t="shared" si="36"/>
        <v>3.6834917524815755E-2</v>
      </c>
      <c r="J87" s="10">
        <f t="shared" si="37"/>
        <v>2.0296768769474682E-4</v>
      </c>
      <c r="K87" s="12">
        <f t="shared" si="38"/>
        <v>-1.2162480726307746E-10</v>
      </c>
      <c r="L87" s="10">
        <f t="shared" si="39"/>
        <v>0.94262664484940195</v>
      </c>
      <c r="M87" s="13">
        <f t="shared" si="40"/>
        <v>3.5431985211939331E-8</v>
      </c>
      <c r="N87" s="14">
        <f t="shared" si="41"/>
        <v>3.7845883988437301E-2</v>
      </c>
      <c r="O87" s="14">
        <f t="shared" si="42"/>
        <v>1.0220531905674546E-6</v>
      </c>
      <c r="P87" s="15">
        <v>85</v>
      </c>
      <c r="Q87" s="8">
        <f t="shared" si="43"/>
        <v>0.94242890212947017</v>
      </c>
      <c r="R87" s="201"/>
      <c r="S87" s="22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8">
        <f t="shared" si="31"/>
        <v>-0.35437407328955722</v>
      </c>
      <c r="B88" s="9">
        <v>0.35437407328955722</v>
      </c>
      <c r="C88" s="9">
        <v>0.94155431179845617</v>
      </c>
      <c r="D88" s="10">
        <f t="shared" si="32"/>
        <v>0.83056454948003333</v>
      </c>
      <c r="E88" s="10">
        <f t="shared" si="33"/>
        <v>0.18321523318691663</v>
      </c>
      <c r="F88" s="10">
        <f t="shared" si="34"/>
        <v>0.13516427029843214</v>
      </c>
      <c r="G88" s="10">
        <f t="shared" si="44"/>
        <v>3.5805861882046687E-2</v>
      </c>
      <c r="H88" s="10">
        <f t="shared" si="35"/>
        <v>0.31837950348534877</v>
      </c>
      <c r="I88" s="10">
        <f t="shared" si="36"/>
        <v>3.580586188204668E-2</v>
      </c>
      <c r="J88" s="10">
        <f t="shared" si="37"/>
        <v>1.8870792216177243E-4</v>
      </c>
      <c r="K88" s="12">
        <f t="shared" si="38"/>
        <v>-1.0598083243680116E-10</v>
      </c>
      <c r="L88" s="10">
        <f t="shared" si="39"/>
        <v>0.94251078100347818</v>
      </c>
      <c r="M88" s="13">
        <f t="shared" si="40"/>
        <v>9.1483334015544477E-7</v>
      </c>
      <c r="N88" s="14">
        <f t="shared" si="41"/>
        <v>3.6857111195569531E-2</v>
      </c>
      <c r="O88" s="14">
        <f t="shared" si="42"/>
        <v>1.1051251191822647E-6</v>
      </c>
      <c r="P88" s="15">
        <v>86</v>
      </c>
      <c r="Q88" s="8">
        <f t="shared" si="43"/>
        <v>0.94232693095508602</v>
      </c>
      <c r="R88" s="201"/>
      <c r="S88" s="22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8">
        <f t="shared" si="31"/>
        <v>-0.35278542681635205</v>
      </c>
      <c r="B89" s="9">
        <v>0.35278542681635205</v>
      </c>
      <c r="C89" s="9">
        <v>0.94065202408548321</v>
      </c>
      <c r="D89" s="10">
        <f t="shared" si="32"/>
        <v>0.82897590300682822</v>
      </c>
      <c r="E89" s="10">
        <f t="shared" si="33"/>
        <v>0.18321522870261475</v>
      </c>
      <c r="F89" s="10">
        <f t="shared" si="34"/>
        <v>0.13476165359615419</v>
      </c>
      <c r="G89" s="10">
        <f t="shared" si="44"/>
        <v>3.4635055551233002E-2</v>
      </c>
      <c r="H89" s="10">
        <f t="shared" si="35"/>
        <v>0.31797688229876891</v>
      </c>
      <c r="I89" s="10">
        <f t="shared" si="36"/>
        <v>3.4635055551233036E-2</v>
      </c>
      <c r="J89" s="10">
        <f t="shared" si="37"/>
        <v>1.7348896635010211E-4</v>
      </c>
      <c r="K89" s="12">
        <f t="shared" si="38"/>
        <v>-9.0413500721640773E-11</v>
      </c>
      <c r="L89" s="10">
        <f t="shared" si="39"/>
        <v>0.9423728524203544</v>
      </c>
      <c r="M89" s="13">
        <f t="shared" si="40"/>
        <v>2.9612501580955658E-6</v>
      </c>
      <c r="N89" s="14">
        <f t="shared" si="41"/>
        <v>3.5731432310034554E-2</v>
      </c>
      <c r="O89" s="14">
        <f t="shared" si="42"/>
        <v>1.2020419972401214E-6</v>
      </c>
      <c r="P89" s="15">
        <v>87</v>
      </c>
      <c r="Q89" s="8">
        <f t="shared" si="43"/>
        <v>0.9422038295421189</v>
      </c>
      <c r="R89" s="201"/>
      <c r="S89" s="22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8">
        <f t="shared" si="31"/>
        <v>-0.35130269010802767</v>
      </c>
      <c r="B90" s="9">
        <v>0.35130269010802767</v>
      </c>
      <c r="C90" s="9">
        <v>0.94018776580998897</v>
      </c>
      <c r="D90" s="10">
        <f t="shared" si="32"/>
        <v>0.82749316629850389</v>
      </c>
      <c r="E90" s="10">
        <f t="shared" si="33"/>
        <v>0.18321522416695055</v>
      </c>
      <c r="F90" s="10">
        <f t="shared" si="34"/>
        <v>0.13436789962948673</v>
      </c>
      <c r="G90" s="10">
        <f t="shared" si="44"/>
        <v>3.3559177030565372E-2</v>
      </c>
      <c r="H90" s="10">
        <f t="shared" si="35"/>
        <v>0.31758312379643727</v>
      </c>
      <c r="I90" s="10">
        <f t="shared" si="36"/>
        <v>3.3559177030565386E-2</v>
      </c>
      <c r="J90" s="10">
        <f t="shared" si="37"/>
        <v>1.6038928102501357E-4</v>
      </c>
      <c r="K90" s="12">
        <f t="shared" si="38"/>
        <v>-7.7954080664270353E-11</v>
      </c>
      <c r="L90" s="10">
        <f t="shared" si="39"/>
        <v>0.94223969836112142</v>
      </c>
      <c r="M90" s="13">
        <f t="shared" si="40"/>
        <v>4.2104271943969312E-6</v>
      </c>
      <c r="N90" s="14">
        <f t="shared" si="41"/>
        <v>3.4695948323087915E-2</v>
      </c>
      <c r="O90" s="14">
        <f t="shared" si="42"/>
        <v>1.2922489715033406E-6</v>
      </c>
      <c r="P90" s="15">
        <v>88</v>
      </c>
      <c r="Q90" s="8">
        <f t="shared" si="43"/>
        <v>0.94208343794041949</v>
      </c>
      <c r="R90" s="201"/>
      <c r="S90" s="22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8">
        <f t="shared" si="31"/>
        <v>-0.34981995339970329</v>
      </c>
      <c r="B91" s="9">
        <v>0.34981995339970329</v>
      </c>
      <c r="C91" s="9">
        <v>0.94226737205218181</v>
      </c>
      <c r="D91" s="10">
        <f t="shared" si="32"/>
        <v>0.82601042959017945</v>
      </c>
      <c r="E91" s="10">
        <f t="shared" si="33"/>
        <v>0.1832152192581519</v>
      </c>
      <c r="F91" s="10">
        <f t="shared" si="34"/>
        <v>0.13395601695156492</v>
      </c>
      <c r="G91" s="10">
        <f t="shared" si="44"/>
        <v>3.2500442368139038E-2</v>
      </c>
      <c r="H91" s="10">
        <f t="shared" si="35"/>
        <v>0.31717123620971682</v>
      </c>
      <c r="I91" s="10">
        <f t="shared" si="36"/>
        <v>3.2500442368139038E-2</v>
      </c>
      <c r="J91" s="10">
        <f t="shared" si="37"/>
        <v>1.4827482184742919E-4</v>
      </c>
      <c r="K91" s="12">
        <f t="shared" si="38"/>
        <v>-6.7211627148904564E-11</v>
      </c>
      <c r="L91" s="10">
        <f t="shared" si="39"/>
        <v>0.94210196124987045</v>
      </c>
      <c r="M91" s="13">
        <f t="shared" si="40"/>
        <v>2.7360733521288137E-8</v>
      </c>
      <c r="N91" s="14">
        <f t="shared" si="41"/>
        <v>3.3675514200390978E-2</v>
      </c>
      <c r="O91" s="14">
        <f t="shared" si="42"/>
        <v>1.3807938109519331E-6</v>
      </c>
      <c r="P91" s="15">
        <v>89</v>
      </c>
      <c r="Q91" s="8">
        <f t="shared" si="43"/>
        <v>0.94195750342418616</v>
      </c>
      <c r="R91" s="201"/>
      <c r="S91" s="22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8">
        <f t="shared" si="31"/>
        <v>-0.34844312645625919</v>
      </c>
      <c r="B92" s="9">
        <v>0.34844312645625919</v>
      </c>
      <c r="C92" s="9">
        <v>0.94024799893558231</v>
      </c>
      <c r="D92" s="10">
        <f t="shared" si="32"/>
        <v>0.82463360264673535</v>
      </c>
      <c r="E92" s="10">
        <f t="shared" si="33"/>
        <v>0.18321521433270574</v>
      </c>
      <c r="F92" s="10">
        <f t="shared" si="34"/>
        <v>0.13355666246338907</v>
      </c>
      <c r="G92" s="10">
        <f t="shared" si="44"/>
        <v>3.1533406160095548E-2</v>
      </c>
      <c r="H92" s="10">
        <f t="shared" si="35"/>
        <v>0.31677187679609486</v>
      </c>
      <c r="I92" s="10">
        <f t="shared" si="36"/>
        <v>3.1533406160095506E-2</v>
      </c>
      <c r="J92" s="10">
        <f t="shared" si="37"/>
        <v>1.3784350006881783E-4</v>
      </c>
      <c r="K92" s="12">
        <f t="shared" si="38"/>
        <v>-5.8566542555121547E-11</v>
      </c>
      <c r="L92" s="10">
        <f t="shared" si="39"/>
        <v>0.94196969448241252</v>
      </c>
      <c r="M92" s="13">
        <f t="shared" si="40"/>
        <v>2.9642355559749941E-6</v>
      </c>
      <c r="N92" s="14">
        <f t="shared" si="41"/>
        <v>3.2741790234931019E-2</v>
      </c>
      <c r="O92" s="14">
        <f t="shared" si="42"/>
        <v>1.4601920723160778E-6</v>
      </c>
      <c r="P92" s="15">
        <v>90</v>
      </c>
      <c r="Q92" s="8">
        <f t="shared" si="43"/>
        <v>0.94183539944416972</v>
      </c>
      <c r="R92" s="201"/>
      <c r="S92" s="22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8">
        <f t="shared" si="31"/>
        <v>-0.34696038974793481</v>
      </c>
      <c r="B93" s="9">
        <v>0.34696038974793481</v>
      </c>
      <c r="C93" s="9">
        <v>0.94182129263318237</v>
      </c>
      <c r="D93" s="10">
        <f t="shared" si="32"/>
        <v>0.82315086593841102</v>
      </c>
      <c r="E93" s="10">
        <f t="shared" si="33"/>
        <v>0.18321520859314097</v>
      </c>
      <c r="F93" s="10">
        <f t="shared" si="34"/>
        <v>0.13310769044839557</v>
      </c>
      <c r="G93" s="10">
        <f t="shared" si="44"/>
        <v>3.0510064512278546E-2</v>
      </c>
      <c r="H93" s="10">
        <f t="shared" si="35"/>
        <v>0.31632289904153654</v>
      </c>
      <c r="I93" s="10">
        <f t="shared" si="36"/>
        <v>3.051006451227857E-2</v>
      </c>
      <c r="J93" s="10">
        <f t="shared" si="37"/>
        <v>1.2742619411969261E-4</v>
      </c>
      <c r="K93" s="12">
        <f t="shared" si="38"/>
        <v>-5.049578742384998E-11</v>
      </c>
      <c r="L93" s="10">
        <f t="shared" si="39"/>
        <v>0.94182227064346036</v>
      </c>
      <c r="M93" s="13">
        <f t="shared" si="40"/>
        <v>9.565041038452694E-13</v>
      </c>
      <c r="N93" s="14">
        <f t="shared" si="41"/>
        <v>3.1751483190063996E-2</v>
      </c>
      <c r="O93" s="14">
        <f t="shared" si="42"/>
        <v>1.5411203335545155E-6</v>
      </c>
      <c r="P93" s="15">
        <v>91</v>
      </c>
      <c r="Q93" s="8">
        <f t="shared" si="43"/>
        <v>0.94169812473818837</v>
      </c>
      <c r="R93" s="201"/>
      <c r="S93" s="22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8">
        <f t="shared" si="31"/>
        <v>-0.34547765303960987</v>
      </c>
      <c r="B94" s="9">
        <v>0.34547765303960987</v>
      </c>
      <c r="C94" s="9">
        <v>0.94210422225708101</v>
      </c>
      <c r="D94" s="10">
        <f t="shared" si="32"/>
        <v>0.82166812923008603</v>
      </c>
      <c r="E94" s="10">
        <f t="shared" si="33"/>
        <v>0.18321520235641631</v>
      </c>
      <c r="F94" s="10">
        <f t="shared" si="34"/>
        <v>0.13263839773281277</v>
      </c>
      <c r="G94" s="10">
        <f t="shared" si="44"/>
        <v>2.9506259254620276E-2</v>
      </c>
      <c r="H94" s="10">
        <f t="shared" si="35"/>
        <v>0.31585360008922908</v>
      </c>
      <c r="I94" s="10">
        <f t="shared" si="36"/>
        <v>2.9506259254620276E-2</v>
      </c>
      <c r="J94" s="10">
        <f t="shared" si="37"/>
        <v>1.1779369576051088E-4</v>
      </c>
      <c r="K94" s="12">
        <f t="shared" si="38"/>
        <v>-4.353722040066315E-11</v>
      </c>
      <c r="L94" s="10">
        <f t="shared" si="39"/>
        <v>0.94166939828562768</v>
      </c>
      <c r="M94" s="13">
        <f t="shared" si="40"/>
        <v>1.8907188615045094E-7</v>
      </c>
      <c r="N94" s="14">
        <f t="shared" si="41"/>
        <v>3.0777334573721581E-2</v>
      </c>
      <c r="O94" s="14">
        <f t="shared" si="42"/>
        <v>1.6156324668284828E-6</v>
      </c>
      <c r="P94" s="15">
        <v>92</v>
      </c>
      <c r="Q94" s="8">
        <f t="shared" si="43"/>
        <v>0.94155463690954999</v>
      </c>
      <c r="R94" s="201"/>
      <c r="S94" s="22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8">
        <f t="shared" si="31"/>
        <v>-0.34399491633128548</v>
      </c>
      <c r="B95" s="9">
        <v>0.34399491633128548</v>
      </c>
      <c r="C95" s="9">
        <v>0.93976633644903662</v>
      </c>
      <c r="D95" s="10">
        <f t="shared" si="32"/>
        <v>0.8201853925217617</v>
      </c>
      <c r="E95" s="10">
        <f t="shared" si="33"/>
        <v>0.18321519557032734</v>
      </c>
      <c r="F95" s="10">
        <f t="shared" si="34"/>
        <v>0.13214806097665519</v>
      </c>
      <c r="G95" s="10">
        <f t="shared" si="44"/>
        <v>2.8522772546441876E-2</v>
      </c>
      <c r="H95" s="10">
        <f t="shared" si="35"/>
        <v>0.3153632565469825</v>
      </c>
      <c r="I95" s="10">
        <f t="shared" si="36"/>
        <v>2.852277254644188E-2</v>
      </c>
      <c r="J95" s="10">
        <f t="shared" si="37"/>
        <v>1.0888723786110695E-4</v>
      </c>
      <c r="K95" s="12">
        <f t="shared" si="38"/>
        <v>-3.7537579640801878E-11</v>
      </c>
      <c r="L95" s="10">
        <f t="shared" si="39"/>
        <v>0.94151079899109591</v>
      </c>
      <c r="M95" s="13">
        <f t="shared" si="40"/>
        <v>3.0431495606479551E-6</v>
      </c>
      <c r="N95" s="14">
        <f t="shared" si="41"/>
        <v>2.9819685979513923E-2</v>
      </c>
      <c r="O95" s="14">
        <f t="shared" si="42"/>
        <v>1.6819844528827145E-6</v>
      </c>
      <c r="P95" s="15">
        <v>93</v>
      </c>
      <c r="Q95" s="8">
        <f t="shared" si="43"/>
        <v>0.9414047147946174</v>
      </c>
      <c r="R95" s="201"/>
      <c r="S95" s="22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8">
        <f t="shared" si="31"/>
        <v>-0.3425121796229611</v>
      </c>
      <c r="B96" s="9">
        <v>0.3425121796229611</v>
      </c>
      <c r="C96" s="9">
        <v>0.94106399378684635</v>
      </c>
      <c r="D96" s="10">
        <f t="shared" si="32"/>
        <v>0.81870265581343726</v>
      </c>
      <c r="E96" s="10">
        <f t="shared" si="33"/>
        <v>0.18321518817666088</v>
      </c>
      <c r="F96" s="10">
        <f t="shared" si="34"/>
        <v>0.13163598188374573</v>
      </c>
      <c r="G96" s="10">
        <f t="shared" si="44"/>
        <v>2.7560357160673322E-2</v>
      </c>
      <c r="H96" s="10">
        <f t="shared" si="35"/>
        <v>0.31485117006040658</v>
      </c>
      <c r="I96" s="10">
        <f t="shared" si="36"/>
        <v>2.7560357160673333E-2</v>
      </c>
      <c r="J96" s="10">
        <f t="shared" si="37"/>
        <v>1.0065240188118294E-4</v>
      </c>
      <c r="K96" s="12">
        <f t="shared" si="38"/>
        <v>-3.2364717520245638E-11</v>
      </c>
      <c r="L96" s="10">
        <f t="shared" si="39"/>
        <v>0.94134620623590182</v>
      </c>
      <c r="M96" s="13">
        <f t="shared" si="40"/>
        <v>7.9643866401882523E-8</v>
      </c>
      <c r="N96" s="14">
        <f t="shared" si="41"/>
        <v>2.8878858675547885E-2</v>
      </c>
      <c r="O96" s="14">
        <f t="shared" si="42"/>
        <v>1.7384462447264896E-6</v>
      </c>
      <c r="P96" s="15">
        <v>94</v>
      </c>
      <c r="Q96" s="8">
        <f t="shared" si="43"/>
        <v>0.94124814488698216</v>
      </c>
      <c r="R96" s="201"/>
      <c r="S96" s="22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8">
        <f t="shared" si="31"/>
        <v>-0.34102944291463677</v>
      </c>
      <c r="B97" s="9">
        <v>0.34102944291463677</v>
      </c>
      <c r="C97" s="9">
        <v>0.94047818352116863</v>
      </c>
      <c r="D97" s="10">
        <f t="shared" si="32"/>
        <v>0.81721991910511294</v>
      </c>
      <c r="E97" s="10">
        <f t="shared" si="33"/>
        <v>0.18321518011048471</v>
      </c>
      <c r="F97" s="10">
        <f t="shared" si="34"/>
        <v>0.13110149533497842</v>
      </c>
      <c r="G97" s="10">
        <f t="shared" si="44"/>
        <v>2.6619728665537624E-2</v>
      </c>
      <c r="H97" s="10">
        <f t="shared" si="35"/>
        <v>0.3143166754454631</v>
      </c>
      <c r="I97" s="10">
        <f t="shared" si="36"/>
        <v>2.6619728665537662E-2</v>
      </c>
      <c r="J97" s="10">
        <f t="shared" si="37"/>
        <v>9.3038803636008962E-5</v>
      </c>
      <c r="K97" s="12">
        <f t="shared" si="38"/>
        <v>-2.7904702953808993E-11</v>
      </c>
      <c r="L97" s="10">
        <f t="shared" si="39"/>
        <v>0.94117536757056786</v>
      </c>
      <c r="M97" s="13">
        <f t="shared" si="40"/>
        <v>4.8606559873670005E-7</v>
      </c>
      <c r="N97" s="14">
        <f t="shared" si="41"/>
        <v>2.7955152698139685E-2</v>
      </c>
      <c r="O97" s="14">
        <f t="shared" si="42"/>
        <v>1.7833573468510502E-6</v>
      </c>
      <c r="P97" s="15">
        <v>95</v>
      </c>
      <c r="Q97" s="8">
        <f t="shared" si="43"/>
        <v>0.94108472382423702</v>
      </c>
      <c r="R97" s="201"/>
      <c r="S97" s="22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8">
        <f t="shared" si="31"/>
        <v>-0.33954670620631178</v>
      </c>
      <c r="B98" s="9">
        <v>0.33954670620631178</v>
      </c>
      <c r="C98" s="9">
        <v>0.93998408611761219</v>
      </c>
      <c r="D98" s="10">
        <f t="shared" si="32"/>
        <v>0.81573718239678794</v>
      </c>
      <c r="E98" s="10">
        <f t="shared" si="33"/>
        <v>0.183215171299354</v>
      </c>
      <c r="F98" s="10">
        <f t="shared" si="34"/>
        <v>0.13054397776917925</v>
      </c>
      <c r="G98" s="10">
        <f t="shared" si="44"/>
        <v>2.5701557337111169E-2</v>
      </c>
      <c r="H98" s="10">
        <f t="shared" si="35"/>
        <v>0.31375914906853325</v>
      </c>
      <c r="I98" s="10">
        <f t="shared" si="36"/>
        <v>2.5701557337111162E-2</v>
      </c>
      <c r="J98" s="10">
        <f t="shared" si="37"/>
        <v>8.5999800667364157E-5</v>
      </c>
      <c r="K98" s="12">
        <f t="shared" si="38"/>
        <v>-2.4059298968571639E-11</v>
      </c>
      <c r="L98" s="10">
        <f t="shared" si="39"/>
        <v>0.94099804689748501</v>
      </c>
      <c r="M98" s="13">
        <f t="shared" si="40"/>
        <v>1.028116463120284E-6</v>
      </c>
      <c r="N98" s="14">
        <f t="shared" si="41"/>
        <v>2.7048845975319549E-2</v>
      </c>
      <c r="O98" s="14">
        <f t="shared" si="42"/>
        <v>1.8151866746454113E-6</v>
      </c>
      <c r="P98" s="15">
        <v>96</v>
      </c>
      <c r="Q98" s="8">
        <f t="shared" si="43"/>
        <v>0.94091426095045272</v>
      </c>
      <c r="R98" s="201"/>
      <c r="S98" s="22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8">
        <f t="shared" si="31"/>
        <v>-0.33806396949798745</v>
      </c>
      <c r="B99" s="9">
        <v>0.33806396949798745</v>
      </c>
      <c r="C99" s="9">
        <v>0.93998793825006355</v>
      </c>
      <c r="D99" s="10">
        <f t="shared" si="32"/>
        <v>0.81425444568846361</v>
      </c>
      <c r="E99" s="10">
        <f t="shared" si="33"/>
        <v>0.18321516166242366</v>
      </c>
      <c r="F99" s="10">
        <f t="shared" si="34"/>
        <v>0.12996285561343066</v>
      </c>
      <c r="G99" s="10">
        <f t="shared" si="44"/>
        <v>2.4806460002235877E-2</v>
      </c>
      <c r="H99" s="10">
        <f t="shared" si="35"/>
        <v>0.31317801727585437</v>
      </c>
      <c r="I99" s="10">
        <f t="shared" si="36"/>
        <v>2.4806460002235839E-2</v>
      </c>
      <c r="J99" s="10">
        <f t="shared" si="37"/>
        <v>7.9492219897240327E-5</v>
      </c>
      <c r="K99" s="12">
        <f t="shared" si="38"/>
        <v>-2.0743808871316057E-11</v>
      </c>
      <c r="L99" s="10">
        <f t="shared" si="39"/>
        <v>0.94081402678317905</v>
      </c>
      <c r="M99" s="13">
        <f t="shared" si="40"/>
        <v>6.8242226454491652E-7</v>
      </c>
      <c r="N99" s="14">
        <f t="shared" si="41"/>
        <v>2.6160193492457153E-2</v>
      </c>
      <c r="O99" s="14">
        <f t="shared" si="42"/>
        <v>1.8325943625467811E-6</v>
      </c>
      <c r="P99" s="15">
        <v>97</v>
      </c>
      <c r="Q99" s="8">
        <f t="shared" si="43"/>
        <v>0.94073658089377754</v>
      </c>
      <c r="R99" s="201"/>
      <c r="S99" s="22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8">
        <f t="shared" si="31"/>
        <v>-0.33668714255454329</v>
      </c>
      <c r="B100" s="9">
        <v>0.33668714255454329</v>
      </c>
      <c r="C100" s="9">
        <v>0.94048847883588527</v>
      </c>
      <c r="D100" s="10">
        <f t="shared" si="32"/>
        <v>0.81287761874501951</v>
      </c>
      <c r="E100" s="10">
        <f t="shared" si="33"/>
        <v>0.18321515189570187</v>
      </c>
      <c r="F100" s="10">
        <f t="shared" si="34"/>
        <v>0.12940165498884551</v>
      </c>
      <c r="G100" s="10">
        <f t="shared" si="44"/>
        <v>2.3996445337164524E-2</v>
      </c>
      <c r="H100" s="10">
        <f t="shared" si="35"/>
        <v>0.31261680688454735</v>
      </c>
      <c r="I100" s="10">
        <f t="shared" si="36"/>
        <v>2.3996445337164562E-2</v>
      </c>
      <c r="J100" s="10">
        <f t="shared" si="37"/>
        <v>7.3890332831385213E-5</v>
      </c>
      <c r="K100" s="12">
        <f t="shared" si="38"/>
        <v>-1.807564096765795E-11</v>
      </c>
      <c r="L100" s="10">
        <f t="shared" si="39"/>
        <v>0.94063698012259422</v>
      </c>
      <c r="M100" s="13">
        <f t="shared" si="40"/>
        <v>2.2052632154215984E-8</v>
      </c>
      <c r="N100" s="14">
        <f t="shared" si="41"/>
        <v>2.5351026460677852E-2</v>
      </c>
      <c r="O100" s="14">
        <f t="shared" si="42"/>
        <v>1.8348900201785281E-6</v>
      </c>
      <c r="P100" s="15">
        <v>98</v>
      </c>
      <c r="Q100" s="8">
        <f t="shared" si="43"/>
        <v>0.94056499191236276</v>
      </c>
      <c r="R100" s="201"/>
      <c r="S100" s="22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8">
        <f t="shared" si="31"/>
        <v>-0.33520440584621891</v>
      </c>
      <c r="B101" s="9">
        <v>0.33520440584621891</v>
      </c>
      <c r="C101" s="9">
        <v>0.94119553671969947</v>
      </c>
      <c r="D101" s="10">
        <f t="shared" si="32"/>
        <v>0.81139488203669508</v>
      </c>
      <c r="E101" s="10">
        <f t="shared" si="33"/>
        <v>0.18321514040216608</v>
      </c>
      <c r="F101" s="10">
        <f t="shared" si="34"/>
        <v>0.1287736120492157</v>
      </c>
      <c r="G101" s="10">
        <f t="shared" si="44"/>
        <v>2.3147355986223403E-2</v>
      </c>
      <c r="H101" s="10">
        <f t="shared" si="35"/>
        <v>0.31198875245138175</v>
      </c>
      <c r="I101" s="10">
        <f t="shared" si="36"/>
        <v>2.3147355986223445E-2</v>
      </c>
      <c r="J101" s="10">
        <f t="shared" si="37"/>
        <v>6.829740861372215E-5</v>
      </c>
      <c r="K101" s="12">
        <f t="shared" si="38"/>
        <v>-1.5584729050678857E-11</v>
      </c>
      <c r="L101" s="10">
        <f t="shared" si="39"/>
        <v>0.94043950493097228</v>
      </c>
      <c r="M101" s="13">
        <f t="shared" si="40"/>
        <v>5.7158406556602687E-7</v>
      </c>
      <c r="N101" s="14">
        <f t="shared" si="41"/>
        <v>2.4497053170732072E-2</v>
      </c>
      <c r="O101" s="14">
        <f t="shared" si="42"/>
        <v>1.8216824898705161E-6</v>
      </c>
      <c r="P101" s="15">
        <v>99</v>
      </c>
      <c r="Q101" s="8">
        <f t="shared" si="43"/>
        <v>0.94037296566795947</v>
      </c>
      <c r="R101" s="201"/>
      <c r="S101" s="22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8">
        <f t="shared" si="31"/>
        <v>-0.33382757890277481</v>
      </c>
      <c r="B102" s="9">
        <v>0.33382757890277481</v>
      </c>
      <c r="C102" s="9">
        <v>0.93929786189411646</v>
      </c>
      <c r="D102" s="10">
        <f t="shared" si="32"/>
        <v>0.81001805509325098</v>
      </c>
      <c r="E102" s="10">
        <f t="shared" si="33"/>
        <v>0.18321512872858842</v>
      </c>
      <c r="F102" s="10">
        <f t="shared" si="34"/>
        <v>0.12816812184148219</v>
      </c>
      <c r="G102" s="10">
        <f t="shared" si="44"/>
        <v>2.238084523415804E-2</v>
      </c>
      <c r="H102" s="10">
        <f t="shared" si="35"/>
        <v>0.31138325057007055</v>
      </c>
      <c r="I102" s="10">
        <f t="shared" si="36"/>
        <v>2.2380845234158082E-2</v>
      </c>
      <c r="J102" s="10">
        <f t="shared" si="37"/>
        <v>6.3483098546184358E-5</v>
      </c>
      <c r="K102" s="12">
        <f t="shared" si="38"/>
        <v>-1.3580145887475631E-11</v>
      </c>
      <c r="L102" s="10">
        <f t="shared" si="39"/>
        <v>0.94024968388347807</v>
      </c>
      <c r="M102" s="13">
        <f t="shared" si="40"/>
        <v>9.0596509943229662E-7</v>
      </c>
      <c r="N102" s="14">
        <f t="shared" si="41"/>
        <v>2.3720426346136747E-2</v>
      </c>
      <c r="O102" s="14">
        <f t="shared" si="42"/>
        <v>1.7944775555699974E-6</v>
      </c>
      <c r="P102" s="15">
        <v>100</v>
      </c>
      <c r="Q102" s="8">
        <f t="shared" si="43"/>
        <v>0.94018783499730418</v>
      </c>
      <c r="R102" s="201"/>
      <c r="S102" s="22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8">
        <f t="shared" si="31"/>
        <v>-0.33234484219444982</v>
      </c>
      <c r="B103" s="9">
        <v>0.33234484219444982</v>
      </c>
      <c r="C103" s="9">
        <v>0.93906486102613917</v>
      </c>
      <c r="D103" s="10">
        <f t="shared" si="32"/>
        <v>0.80853531838492598</v>
      </c>
      <c r="E103" s="10">
        <f t="shared" si="33"/>
        <v>0.18321511496217721</v>
      </c>
      <c r="F103" s="10">
        <f t="shared" si="34"/>
        <v>0.12749174454974024</v>
      </c>
      <c r="G103" s="10">
        <f t="shared" si="44"/>
        <v>2.1579305990109373E-2</v>
      </c>
      <c r="H103" s="10">
        <f t="shared" si="35"/>
        <v>0.31070685951191745</v>
      </c>
      <c r="I103" s="10">
        <f t="shared" si="36"/>
        <v>2.1579305990109383E-2</v>
      </c>
      <c r="J103" s="10">
        <f t="shared" si="37"/>
        <v>5.8676692422979046E-5</v>
      </c>
      <c r="K103" s="12">
        <f t="shared" si="38"/>
        <v>-1.170873397551932E-11</v>
      </c>
      <c r="L103" s="10">
        <f t="shared" si="39"/>
        <v>0.9400381965716087</v>
      </c>
      <c r="M103" s="13">
        <f t="shared" si="40"/>
        <v>9.4738208407445287E-7</v>
      </c>
      <c r="N103" s="14">
        <f t="shared" si="41"/>
        <v>2.2901814508845212E-2</v>
      </c>
      <c r="O103" s="14">
        <f t="shared" si="42"/>
        <v>1.7490287821288355E-6</v>
      </c>
      <c r="P103" s="15">
        <v>101</v>
      </c>
      <c r="Q103" s="8">
        <f t="shared" si="43"/>
        <v>0.93998103036192471</v>
      </c>
      <c r="R103" s="201"/>
      <c r="S103" s="22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8">
        <f t="shared" si="31"/>
        <v>-0.33086210548612544</v>
      </c>
      <c r="B104" s="9">
        <v>0.33086210548612544</v>
      </c>
      <c r="C104" s="9">
        <v>0.93920709498925592</v>
      </c>
      <c r="D104" s="10">
        <f t="shared" si="32"/>
        <v>0.80705258167660165</v>
      </c>
      <c r="E104" s="10">
        <f t="shared" si="33"/>
        <v>0.18321509982154349</v>
      </c>
      <c r="F104" s="10">
        <f t="shared" si="34"/>
        <v>0.12678993836879435</v>
      </c>
      <c r="G104" s="10">
        <f t="shared" si="44"/>
        <v>2.0802833633464336E-2</v>
      </c>
      <c r="H104" s="10">
        <f t="shared" si="35"/>
        <v>0.31000503819033781</v>
      </c>
      <c r="I104" s="10">
        <f t="shared" si="36"/>
        <v>2.0802833633464347E-2</v>
      </c>
      <c r="J104" s="10">
        <f t="shared" si="37"/>
        <v>5.4233662323276892E-5</v>
      </c>
      <c r="K104" s="12">
        <f t="shared" si="38"/>
        <v>-1.0095213548899897E-11</v>
      </c>
      <c r="L104" s="10">
        <f t="shared" si="39"/>
        <v>0.939819288312854</v>
      </c>
      <c r="M104" s="13">
        <f t="shared" si="40"/>
        <v>3.7478066545805843E-7</v>
      </c>
      <c r="N104" s="14">
        <f t="shared" si="41"/>
        <v>2.2101745943969523E-2</v>
      </c>
      <c r="O104" s="14">
        <f t="shared" si="42"/>
        <v>1.6871731903818959E-6</v>
      </c>
      <c r="P104" s="15">
        <v>102</v>
      </c>
      <c r="Q104" s="8">
        <f t="shared" si="43"/>
        <v>0.9397664507580118</v>
      </c>
      <c r="R104" s="201"/>
      <c r="S104" s="22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8">
        <f t="shared" si="31"/>
        <v>-0.32948527854268134</v>
      </c>
      <c r="B105" s="9">
        <v>0.32948527854268134</v>
      </c>
      <c r="C105" s="9">
        <v>0.93969916793371877</v>
      </c>
      <c r="D105" s="10">
        <f t="shared" si="32"/>
        <v>0.80567575473315745</v>
      </c>
      <c r="E105" s="10">
        <f t="shared" si="33"/>
        <v>0.1832150843972716</v>
      </c>
      <c r="F105" s="10">
        <f t="shared" si="34"/>
        <v>0.1261153711661229</v>
      </c>
      <c r="G105" s="10">
        <f t="shared" si="44"/>
        <v>2.0104413596806155E-2</v>
      </c>
      <c r="H105" s="10">
        <f t="shared" si="35"/>
        <v>0.3093304555633945</v>
      </c>
      <c r="I105" s="10">
        <f t="shared" si="36"/>
        <v>2.0104413596806151E-2</v>
      </c>
      <c r="J105" s="10">
        <f t="shared" si="37"/>
        <v>5.0409382480684912E-5</v>
      </c>
      <c r="K105" s="12">
        <f t="shared" si="38"/>
        <v>-8.7967189049853601E-12</v>
      </c>
      <c r="L105" s="10">
        <f t="shared" si="39"/>
        <v>0.93960931128537672</v>
      </c>
      <c r="M105" s="13">
        <f t="shared" si="40"/>
        <v>8.0742172512661164E-9</v>
      </c>
      <c r="N105" s="14">
        <f t="shared" si="41"/>
        <v>2.1375523221591867E-2</v>
      </c>
      <c r="O105" s="14">
        <f t="shared" si="42"/>
        <v>1.6157196782228828E-6</v>
      </c>
      <c r="P105" s="15">
        <v>103</v>
      </c>
      <c r="Q105" s="8">
        <f t="shared" si="43"/>
        <v>0.93956019956346304</v>
      </c>
      <c r="R105" s="201"/>
      <c r="S105" s="22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8">
        <f t="shared" si="31"/>
        <v>-0.32800254183435695</v>
      </c>
      <c r="B106" s="9">
        <v>0.32800254183435695</v>
      </c>
      <c r="C106" s="9">
        <v>0.93824202234697041</v>
      </c>
      <c r="D106" s="10">
        <f t="shared" si="32"/>
        <v>0.80419301802483312</v>
      </c>
      <c r="E106" s="10">
        <f t="shared" si="33"/>
        <v>0.18321506615470781</v>
      </c>
      <c r="F106" s="10">
        <f t="shared" si="34"/>
        <v>0.12536421667348532</v>
      </c>
      <c r="G106" s="10">
        <f t="shared" si="44"/>
        <v>1.9376667424088816E-2</v>
      </c>
      <c r="H106" s="10">
        <f t="shared" si="35"/>
        <v>0.30857928282819314</v>
      </c>
      <c r="I106" s="10">
        <f t="shared" si="36"/>
        <v>1.9376667424088816E-2</v>
      </c>
      <c r="J106" s="10">
        <f t="shared" si="37"/>
        <v>4.6591582075001861E-5</v>
      </c>
      <c r="K106" s="12">
        <f t="shared" si="38"/>
        <v>-7.5844885898505336E-12</v>
      </c>
      <c r="L106" s="10">
        <f t="shared" si="39"/>
        <v>0.93937592374855938</v>
      </c>
      <c r="M106" s="13">
        <f t="shared" si="40"/>
        <v>1.2857323885254465E-6</v>
      </c>
      <c r="N106" s="14">
        <f t="shared" si="41"/>
        <v>2.0611496678703139E-2</v>
      </c>
      <c r="O106" s="14">
        <f t="shared" si="42"/>
        <v>1.5248032880513633E-6</v>
      </c>
      <c r="P106" s="15">
        <v>104</v>
      </c>
      <c r="Q106" s="8">
        <f t="shared" si="43"/>
        <v>0.93933053154701684</v>
      </c>
      <c r="R106" s="201"/>
      <c r="S106" s="22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8">
        <f t="shared" si="31"/>
        <v>-0.32651980512603257</v>
      </c>
      <c r="B107" s="9">
        <v>0.32651980512603257</v>
      </c>
      <c r="C107" s="9">
        <v>0.93816290283997827</v>
      </c>
      <c r="D107" s="10">
        <f t="shared" si="32"/>
        <v>0.80271028131650879</v>
      </c>
      <c r="E107" s="10">
        <f t="shared" si="33"/>
        <v>0.18321504603283911</v>
      </c>
      <c r="F107" s="10">
        <f t="shared" si="34"/>
        <v>0.12458748887377491</v>
      </c>
      <c r="G107" s="10">
        <f t="shared" si="44"/>
        <v>1.8674207624171168E-2</v>
      </c>
      <c r="H107" s="10">
        <f t="shared" si="35"/>
        <v>0.30780253490661402</v>
      </c>
      <c r="I107" s="10">
        <f t="shared" si="36"/>
        <v>1.8674207624171175E-2</v>
      </c>
      <c r="J107" s="10">
        <f t="shared" si="37"/>
        <v>4.3062595247372248E-5</v>
      </c>
      <c r="K107" s="12">
        <f t="shared" si="38"/>
        <v>-6.5393090920841613E-12</v>
      </c>
      <c r="L107" s="10">
        <f t="shared" si="39"/>
        <v>0.93913499846565685</v>
      </c>
      <c r="M107" s="13">
        <f t="shared" si="40"/>
        <v>9.4496990546341178E-7</v>
      </c>
      <c r="N107" s="14">
        <f t="shared" si="41"/>
        <v>1.9866252543226531E-2</v>
      </c>
      <c r="O107" s="14">
        <f t="shared" si="42"/>
        <v>1.4209710890456899E-6</v>
      </c>
      <c r="P107" s="15">
        <v>105</v>
      </c>
      <c r="Q107" s="8">
        <f t="shared" si="43"/>
        <v>0.93909304440578745</v>
      </c>
      <c r="R107" s="201"/>
      <c r="S107" s="22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8">
        <f t="shared" si="31"/>
        <v>-0.32514297818258847</v>
      </c>
      <c r="B108" s="9">
        <v>0.32514297818258847</v>
      </c>
      <c r="C108" s="9">
        <v>0.93830696394151103</v>
      </c>
      <c r="D108" s="10">
        <f t="shared" si="32"/>
        <v>0.80133345437306458</v>
      </c>
      <c r="E108" s="10">
        <f t="shared" si="33"/>
        <v>0.18321502547897778</v>
      </c>
      <c r="F108" s="10">
        <f t="shared" si="34"/>
        <v>0.12384345418267287</v>
      </c>
      <c r="G108" s="10">
        <f t="shared" si="44"/>
        <v>1.8044473317393096E-2</v>
      </c>
      <c r="H108" s="10">
        <f t="shared" si="35"/>
        <v>0.30705847966165062</v>
      </c>
      <c r="I108" s="10">
        <f t="shared" si="36"/>
        <v>1.8044473317393114E-2</v>
      </c>
      <c r="J108" s="10">
        <f t="shared" si="37"/>
        <v>4.0025203544738109E-5</v>
      </c>
      <c r="K108" s="12">
        <f t="shared" si="38"/>
        <v>-5.6981908064665067E-12</v>
      </c>
      <c r="L108" s="10">
        <f t="shared" si="39"/>
        <v>0.93890454815099167</v>
      </c>
      <c r="M108" s="13">
        <f t="shared" si="40"/>
        <v>3.571068874206007E-7</v>
      </c>
      <c r="N108" s="14">
        <f t="shared" si="41"/>
        <v>1.9191083862670502E-2</v>
      </c>
      <c r="O108" s="14">
        <f t="shared" si="42"/>
        <v>1.3147157425413102E-6</v>
      </c>
      <c r="P108" s="15">
        <v>106</v>
      </c>
      <c r="Q108" s="8">
        <f t="shared" si="43"/>
        <v>0.93886555329264443</v>
      </c>
      <c r="R108" s="201"/>
      <c r="S108" s="22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8">
        <f t="shared" si="31"/>
        <v>-0.32366024147426348</v>
      </c>
      <c r="B109" s="9">
        <v>0.32366024147426348</v>
      </c>
      <c r="C109" s="9">
        <v>0.93768129484844942</v>
      </c>
      <c r="D109" s="10">
        <f t="shared" si="32"/>
        <v>0.79985071766473959</v>
      </c>
      <c r="E109" s="10">
        <f t="shared" si="33"/>
        <v>0.18321500110679287</v>
      </c>
      <c r="F109" s="10">
        <f t="shared" si="34"/>
        <v>0.12301784701890565</v>
      </c>
      <c r="G109" s="10">
        <f t="shared" si="44"/>
        <v>1.7390400263701249E-2</v>
      </c>
      <c r="H109" s="10">
        <f t="shared" si="35"/>
        <v>0.30623284812569851</v>
      </c>
      <c r="I109" s="10">
        <f t="shared" si="36"/>
        <v>1.7390400263701266E-2</v>
      </c>
      <c r="J109" s="10">
        <f t="shared" si="37"/>
        <v>3.6993084863700549E-5</v>
      </c>
      <c r="K109" s="12">
        <f t="shared" si="38"/>
        <v>-4.9129522660262395E-12</v>
      </c>
      <c r="L109" s="10">
        <f t="shared" si="39"/>
        <v>0.93864916191525349</v>
      </c>
      <c r="M109" s="13">
        <f t="shared" si="40"/>
        <v>9.3676665900392075E-7</v>
      </c>
      <c r="N109" s="14">
        <f t="shared" si="41"/>
        <v>1.8482121609104937E-2</v>
      </c>
      <c r="O109" s="14">
        <f t="shared" si="42"/>
        <v>1.1918554960100021E-6</v>
      </c>
      <c r="P109" s="15">
        <v>107</v>
      </c>
      <c r="Q109" s="8">
        <f t="shared" si="43"/>
        <v>0.93861312112120077</v>
      </c>
      <c r="R109" s="201"/>
      <c r="S109" s="22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8">
        <f t="shared" si="31"/>
        <v>-0.32228341453081938</v>
      </c>
      <c r="B110" s="9">
        <v>0.32228341453081938</v>
      </c>
      <c r="C110" s="9">
        <v>0.9377531694925394</v>
      </c>
      <c r="D110" s="10">
        <f t="shared" si="32"/>
        <v>0.7984738907212956</v>
      </c>
      <c r="E110" s="10">
        <f t="shared" si="33"/>
        <v>0.18321497617172586</v>
      </c>
      <c r="F110" s="10">
        <f t="shared" si="34"/>
        <v>0.12222886331846729</v>
      </c>
      <c r="G110" s="10">
        <f t="shared" si="44"/>
        <v>1.6805191629908629E-2</v>
      </c>
      <c r="H110" s="10">
        <f t="shared" si="35"/>
        <v>0.30544383949019316</v>
      </c>
      <c r="I110" s="10">
        <f t="shared" si="36"/>
        <v>1.6805191629908608E-2</v>
      </c>
      <c r="J110" s="10">
        <f t="shared" si="37"/>
        <v>3.4383410717613137E-5</v>
      </c>
      <c r="K110" s="12">
        <f t="shared" si="38"/>
        <v>-4.2810244229303436E-12</v>
      </c>
      <c r="L110" s="10">
        <f t="shared" si="39"/>
        <v>0.93840538499650084</v>
      </c>
      <c r="M110" s="13">
        <f t="shared" si="40"/>
        <v>4.2538506360767473E-7</v>
      </c>
      <c r="N110" s="14">
        <f t="shared" si="41"/>
        <v>1.7840627069693304E-2</v>
      </c>
      <c r="O110" s="14">
        <f t="shared" si="42"/>
        <v>1.0721265499621269E-6</v>
      </c>
      <c r="P110" s="15">
        <v>108</v>
      </c>
      <c r="Q110" s="8">
        <f t="shared" si="43"/>
        <v>0.93837188669703886</v>
      </c>
      <c r="R110" s="201"/>
      <c r="S110" s="22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8">
        <f t="shared" si="31"/>
        <v>-0.320800677822495</v>
      </c>
      <c r="B111" s="9">
        <v>0.320800677822495</v>
      </c>
      <c r="C111" s="9">
        <v>0.93692921575596733</v>
      </c>
      <c r="D111" s="10">
        <f t="shared" si="32"/>
        <v>0.79699115401297116</v>
      </c>
      <c r="E111" s="10">
        <f t="shared" si="33"/>
        <v>0.183214946559181</v>
      </c>
      <c r="F111" s="10">
        <f t="shared" si="34"/>
        <v>0.12135547174141437</v>
      </c>
      <c r="G111" s="10">
        <f t="shared" si="44"/>
        <v>1.6198481195625662E-2</v>
      </c>
      <c r="H111" s="10">
        <f t="shared" si="35"/>
        <v>0.30457041830059534</v>
      </c>
      <c r="I111" s="10">
        <f t="shared" si="36"/>
        <v>1.6198481195625693E-2</v>
      </c>
      <c r="J111" s="10">
        <f t="shared" si="37"/>
        <v>3.1778326273964972E-5</v>
      </c>
      <c r="K111" s="12">
        <f t="shared" si="38"/>
        <v>-3.6910785532322822E-12</v>
      </c>
      <c r="L111" s="10">
        <f t="shared" si="39"/>
        <v>0.93813580455665102</v>
      </c>
      <c r="M111" s="13">
        <f t="shared" si="40"/>
        <v>1.4558565339353161E-6</v>
      </c>
      <c r="N111" s="14">
        <f t="shared" si="41"/>
        <v>1.7167863963510943E-2</v>
      </c>
      <c r="O111" s="14">
        <f t="shared" si="42"/>
        <v>9.3970295067286792E-7</v>
      </c>
      <c r="P111" s="15">
        <v>109</v>
      </c>
      <c r="Q111" s="8">
        <f t="shared" si="43"/>
        <v>0.93810484428026752</v>
      </c>
      <c r="R111" s="201"/>
      <c r="S111" s="22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8">
        <f t="shared" si="31"/>
        <v>-0.31931794111417061</v>
      </c>
      <c r="B112" s="9">
        <v>0.31931794111417061</v>
      </c>
      <c r="C112" s="9">
        <v>0.93834927624480524</v>
      </c>
      <c r="D112" s="10">
        <f t="shared" si="32"/>
        <v>0.79550841730464672</v>
      </c>
      <c r="E112" s="10">
        <f t="shared" si="33"/>
        <v>0.18321491376245846</v>
      </c>
      <c r="F112" s="10">
        <f t="shared" si="34"/>
        <v>0.12045791960647063</v>
      </c>
      <c r="G112" s="10">
        <f t="shared" si="44"/>
        <v>1.5615737281392914E-2</v>
      </c>
      <c r="H112" s="10">
        <f t="shared" si="35"/>
        <v>0.30367283336892908</v>
      </c>
      <c r="I112" s="10">
        <f t="shared" si="36"/>
        <v>1.5615737281392933E-2</v>
      </c>
      <c r="J112" s="10">
        <f t="shared" si="37"/>
        <v>2.937046384859438E-5</v>
      </c>
      <c r="K112" s="12">
        <f t="shared" si="38"/>
        <v>-3.1824298746750761E-12</v>
      </c>
      <c r="L112" s="10">
        <f t="shared" si="39"/>
        <v>0.93785902908983587</v>
      </c>
      <c r="M112" s="13">
        <f t="shared" si="40"/>
        <v>2.4034227295556135E-7</v>
      </c>
      <c r="N112" s="14">
        <f t="shared" si="41"/>
        <v>1.6513776347745476E-2</v>
      </c>
      <c r="O112" s="14">
        <f t="shared" si="42"/>
        <v>8.0647416469534715E-7</v>
      </c>
      <c r="P112" s="15">
        <v>110</v>
      </c>
      <c r="Q112" s="8">
        <f t="shared" si="43"/>
        <v>0.9378304146915345</v>
      </c>
      <c r="R112" s="201"/>
      <c r="S112" s="22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8">
        <f t="shared" si="31"/>
        <v>-0.31794111417072651</v>
      </c>
      <c r="B113" s="9">
        <v>0.31794111417072651</v>
      </c>
      <c r="C113" s="9">
        <v>0.93929800442454514</v>
      </c>
      <c r="D113" s="10">
        <f t="shared" si="32"/>
        <v>0.79413159036120273</v>
      </c>
      <c r="E113" s="10">
        <f t="shared" si="33"/>
        <v>0.18321488013508277</v>
      </c>
      <c r="F113" s="10">
        <f t="shared" si="34"/>
        <v>0.11960329054640156</v>
      </c>
      <c r="G113" s="10">
        <f t="shared" si="44"/>
        <v>1.5095645352660027E-2</v>
      </c>
      <c r="H113" s="10">
        <f t="shared" si="35"/>
        <v>0.30281817068148437</v>
      </c>
      <c r="I113" s="10">
        <f t="shared" si="36"/>
        <v>1.509564535266001E-2</v>
      </c>
      <c r="J113" s="10">
        <f t="shared" si="37"/>
        <v>2.7298136582136489E-5</v>
      </c>
      <c r="K113" s="12">
        <f t="shared" si="38"/>
        <v>-2.7730906456176729E-12</v>
      </c>
      <c r="L113" s="10">
        <f t="shared" si="39"/>
        <v>0.9375957043953782</v>
      </c>
      <c r="M113" s="13">
        <f t="shared" si="40"/>
        <v>2.8978253893017531E-6</v>
      </c>
      <c r="N113" s="14">
        <f t="shared" si="41"/>
        <v>1.5923046424375528E-2</v>
      </c>
      <c r="O113" s="14">
        <f t="shared" si="42"/>
        <v>6.8459253347598677E-7</v>
      </c>
      <c r="P113" s="15">
        <v>111</v>
      </c>
      <c r="Q113" s="8">
        <f t="shared" si="43"/>
        <v>0.93756910897753398</v>
      </c>
      <c r="R113" s="201"/>
      <c r="S113" s="22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8">
        <f t="shared" si="31"/>
        <v>-0.31656428722728236</v>
      </c>
      <c r="B114" s="9">
        <v>0.31656428722728236</v>
      </c>
      <c r="C114" s="9">
        <v>0.93731918907345224</v>
      </c>
      <c r="D114" s="10">
        <f t="shared" si="32"/>
        <v>0.79275476341775852</v>
      </c>
      <c r="E114" s="10">
        <f t="shared" si="33"/>
        <v>0.18321484311435599</v>
      </c>
      <c r="F114" s="10">
        <f t="shared" si="34"/>
        <v>0.11872872449726571</v>
      </c>
      <c r="G114" s="10">
        <f t="shared" si="44"/>
        <v>1.4595347685284726E-2</v>
      </c>
      <c r="H114" s="10">
        <f t="shared" si="35"/>
        <v>0.30194356761162172</v>
      </c>
      <c r="I114" s="10">
        <f t="shared" si="36"/>
        <v>1.45953476852847E-2</v>
      </c>
      <c r="J114" s="10">
        <f t="shared" si="37"/>
        <v>2.537193037593834E-5</v>
      </c>
      <c r="K114" s="12">
        <f t="shared" si="38"/>
        <v>-2.4164026332507522E-12</v>
      </c>
      <c r="L114" s="10">
        <f t="shared" si="39"/>
        <v>0.93732642625887519</v>
      </c>
      <c r="M114" s="13">
        <f t="shared" si="40"/>
        <v>5.2376852846131672E-11</v>
      </c>
      <c r="N114" s="14">
        <f t="shared" si="41"/>
        <v>1.5348238076097752E-2</v>
      </c>
      <c r="O114" s="14">
        <f t="shared" si="42"/>
        <v>5.6684394057862892E-7</v>
      </c>
      <c r="P114" s="15">
        <v>112</v>
      </c>
      <c r="Q114" s="8">
        <f t="shared" si="43"/>
        <v>0.93730170746196706</v>
      </c>
      <c r="R114" s="201"/>
      <c r="S114" s="22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8">
        <f t="shared" si="31"/>
        <v>-0.31508155051895737</v>
      </c>
      <c r="B115" s="9">
        <v>0.31508155051895737</v>
      </c>
      <c r="C115" s="9">
        <v>0.93696925634871209</v>
      </c>
      <c r="D115" s="10">
        <f t="shared" si="32"/>
        <v>0.79127202670943353</v>
      </c>
      <c r="E115" s="10">
        <f t="shared" si="33"/>
        <v>0.18321479902960061</v>
      </c>
      <c r="F115" s="10">
        <f t="shared" si="34"/>
        <v>0.11776515480417461</v>
      </c>
      <c r="G115" s="10">
        <f t="shared" si="44"/>
        <v>1.407814750350752E-2</v>
      </c>
      <c r="H115" s="10">
        <f t="shared" si="35"/>
        <v>0.30097995383377524</v>
      </c>
      <c r="I115" s="10">
        <f t="shared" si="36"/>
        <v>1.4078147503507506E-2</v>
      </c>
      <c r="J115" s="10">
        <f t="shared" si="37"/>
        <v>2.3449181674621306E-5</v>
      </c>
      <c r="K115" s="12">
        <f t="shared" si="38"/>
        <v>-2.0834090006577509E-12</v>
      </c>
      <c r="L115" s="10">
        <f t="shared" si="39"/>
        <v>0.93702993832689496</v>
      </c>
      <c r="M115" s="13">
        <f t="shared" si="40"/>
        <v>3.6823024761869061E-9</v>
      </c>
      <c r="N115" s="14">
        <f t="shared" si="41"/>
        <v>1.4746887206304132E-2</v>
      </c>
      <c r="O115" s="14">
        <f t="shared" si="42"/>
        <v>4.4721279009651999E-7</v>
      </c>
      <c r="P115" s="15">
        <v>113</v>
      </c>
      <c r="Q115" s="8">
        <f t="shared" si="43"/>
        <v>0.93700709278244509</v>
      </c>
      <c r="R115" s="201"/>
      <c r="S115" s="22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8">
        <f t="shared" si="31"/>
        <v>-0.31370472357551327</v>
      </c>
      <c r="B116" s="9">
        <v>0.31370472357551327</v>
      </c>
      <c r="C116" s="9">
        <v>0.93747153423025809</v>
      </c>
      <c r="D116" s="10">
        <f t="shared" si="32"/>
        <v>0.78989519976598943</v>
      </c>
      <c r="E116" s="10">
        <f t="shared" si="33"/>
        <v>0.18321475374274682</v>
      </c>
      <c r="F116" s="10">
        <f t="shared" si="34"/>
        <v>0.11685079612610154</v>
      </c>
      <c r="G116" s="10">
        <f t="shared" si="44"/>
        <v>1.3617379299313559E-2</v>
      </c>
      <c r="H116" s="10">
        <f t="shared" si="35"/>
        <v>0.30006554986884837</v>
      </c>
      <c r="I116" s="10">
        <f t="shared" si="36"/>
        <v>1.3617379299313542E-2</v>
      </c>
      <c r="J116" s="10">
        <f t="shared" si="37"/>
        <v>2.1794407351356654E-5</v>
      </c>
      <c r="K116" s="12">
        <f t="shared" si="38"/>
        <v>-1.8154322488101679E-12</v>
      </c>
      <c r="L116" s="10">
        <f t="shared" si="39"/>
        <v>0.93674875790457324</v>
      </c>
      <c r="M116" s="13">
        <f t="shared" si="40"/>
        <v>5.2240561697049023E-7</v>
      </c>
      <c r="N116" s="14">
        <f t="shared" si="41"/>
        <v>1.4204759657852693E-2</v>
      </c>
      <c r="O116" s="14">
        <f t="shared" si="42"/>
        <v>3.450156855975824E-7</v>
      </c>
      <c r="P116" s="15">
        <v>114</v>
      </c>
      <c r="Q116" s="8">
        <f t="shared" si="43"/>
        <v>0.93672752453653607</v>
      </c>
      <c r="R116" s="201"/>
      <c r="S116" s="22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8">
        <f t="shared" si="31"/>
        <v>-0.31222198686718888</v>
      </c>
      <c r="B117" s="9">
        <v>0.31222198686718888</v>
      </c>
      <c r="C117" s="9">
        <v>0.93684678461797422</v>
      </c>
      <c r="D117" s="10">
        <f t="shared" si="32"/>
        <v>0.78841246305766499</v>
      </c>
      <c r="E117" s="10">
        <f t="shared" si="33"/>
        <v>0.18321469974925722</v>
      </c>
      <c r="F117" s="10">
        <f t="shared" si="34"/>
        <v>0.11584563047575727</v>
      </c>
      <c r="G117" s="10">
        <f t="shared" si="44"/>
        <v>1.3141514015031684E-2</v>
      </c>
      <c r="H117" s="10">
        <f t="shared" si="35"/>
        <v>0.29906033022501455</v>
      </c>
      <c r="I117" s="10">
        <f t="shared" si="36"/>
        <v>1.3141514015031639E-2</v>
      </c>
      <c r="J117" s="10">
        <f t="shared" si="37"/>
        <v>2.0142627142696449E-5</v>
      </c>
      <c r="K117" s="12">
        <f t="shared" si="38"/>
        <v>-1.5652568129294725E-12</v>
      </c>
      <c r="L117" s="10">
        <f t="shared" si="39"/>
        <v>0.93643981586161118</v>
      </c>
      <c r="M117" s="13">
        <f t="shared" si="40"/>
        <v>1.656235686556756E-7</v>
      </c>
      <c r="N117" s="14">
        <f t="shared" si="41"/>
        <v>1.3638275002778054E-2</v>
      </c>
      <c r="O117" s="14">
        <f t="shared" si="42"/>
        <v>2.4677147894679368E-7</v>
      </c>
      <c r="P117" s="15">
        <v>115</v>
      </c>
      <c r="Q117" s="8">
        <f t="shared" si="43"/>
        <v>0.93642019175296476</v>
      </c>
      <c r="R117" s="201"/>
      <c r="S117" s="22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8">
        <f t="shared" si="31"/>
        <v>-0.31084515992374473</v>
      </c>
      <c r="B118" s="9">
        <v>0.31084515992374473</v>
      </c>
      <c r="C118" s="9">
        <v>0.93599703498122055</v>
      </c>
      <c r="D118" s="10">
        <f t="shared" si="32"/>
        <v>0.78703563611422089</v>
      </c>
      <c r="E118" s="10">
        <f t="shared" si="33"/>
        <v>0.18321464421876293</v>
      </c>
      <c r="F118" s="10">
        <f t="shared" si="34"/>
        <v>0.11489386700825603</v>
      </c>
      <c r="G118" s="10">
        <f t="shared" si="44"/>
        <v>1.2717927621358309E-2</v>
      </c>
      <c r="H118" s="10">
        <f t="shared" si="35"/>
        <v>0.29810851122701898</v>
      </c>
      <c r="I118" s="10">
        <f t="shared" si="36"/>
        <v>1.27179276213583E-2</v>
      </c>
      <c r="J118" s="10">
        <f t="shared" si="37"/>
        <v>1.8721075367448704E-5</v>
      </c>
      <c r="K118" s="12">
        <f t="shared" si="38"/>
        <v>-1.3639245287813351E-12</v>
      </c>
      <c r="L118" s="10">
        <f t="shared" si="39"/>
        <v>0.93614742601772583</v>
      </c>
      <c r="M118" s="13">
        <f t="shared" si="40"/>
        <v>2.2617463861129679E-8</v>
      </c>
      <c r="N118" s="14">
        <f t="shared" si="41"/>
        <v>1.3128182633318171E-2</v>
      </c>
      <c r="O118" s="14">
        <f t="shared" si="42"/>
        <v>1.6830917483819355E-7</v>
      </c>
      <c r="P118" s="15">
        <v>116</v>
      </c>
      <c r="Q118" s="8">
        <f t="shared" si="43"/>
        <v>0.93612918686668711</v>
      </c>
      <c r="R118" s="201"/>
      <c r="S118" s="22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8">
        <f t="shared" si="31"/>
        <v>-0.30946833298030063</v>
      </c>
      <c r="B119" s="9">
        <v>0.30946833298030063</v>
      </c>
      <c r="C119" s="9">
        <v>0.93379847802376659</v>
      </c>
      <c r="D119" s="10">
        <f t="shared" si="32"/>
        <v>0.7856588091707768</v>
      </c>
      <c r="E119" s="10">
        <f t="shared" si="33"/>
        <v>0.18321458291052747</v>
      </c>
      <c r="F119" s="10">
        <f t="shared" si="34"/>
        <v>0.11392499657450492</v>
      </c>
      <c r="G119" s="10">
        <f t="shared" si="44"/>
        <v>1.2311353693071712E-2</v>
      </c>
      <c r="H119" s="10">
        <f t="shared" si="35"/>
        <v>0.29713957948503239</v>
      </c>
      <c r="I119" s="10">
        <f t="shared" si="36"/>
        <v>1.231135369307171E-2</v>
      </c>
      <c r="J119" s="10">
        <f t="shared" si="37"/>
        <v>1.7399802196531635E-5</v>
      </c>
      <c r="K119" s="12">
        <f t="shared" si="38"/>
        <v>-1.1884915273445552E-12</v>
      </c>
      <c r="L119" s="10">
        <f t="shared" si="39"/>
        <v>0.93584990335846341</v>
      </c>
      <c r="M119" s="13">
        <f t="shared" si="40"/>
        <v>4.2083459038359658E-6</v>
      </c>
      <c r="N119" s="14">
        <f t="shared" si="41"/>
        <v>1.2633243368543849E-2</v>
      </c>
      <c r="O119" s="14">
        <f t="shared" si="42"/>
        <v>1.0361296317555887E-7</v>
      </c>
      <c r="P119" s="15">
        <v>117</v>
      </c>
      <c r="Q119" s="8">
        <f t="shared" si="43"/>
        <v>0.93583295146785239</v>
      </c>
      <c r="R119" s="201"/>
      <c r="S119" s="22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8">
        <f t="shared" si="31"/>
        <v>-0.30798559627197625</v>
      </c>
      <c r="B120" s="9">
        <v>0.30798559627197625</v>
      </c>
      <c r="C120" s="9">
        <v>0.93444022225553947</v>
      </c>
      <c r="D120" s="10">
        <f t="shared" si="32"/>
        <v>0.78417607246245247</v>
      </c>
      <c r="E120" s="10">
        <f t="shared" si="33"/>
        <v>0.1832145096950154</v>
      </c>
      <c r="F120" s="10">
        <f t="shared" si="34"/>
        <v>0.11286315682519413</v>
      </c>
      <c r="G120" s="10">
        <f t="shared" si="44"/>
        <v>1.1891848808683908E-2</v>
      </c>
      <c r="H120" s="10">
        <f t="shared" si="35"/>
        <v>0.2960776665202095</v>
      </c>
      <c r="I120" s="10">
        <f t="shared" si="36"/>
        <v>1.1891848808683941E-2</v>
      </c>
      <c r="J120" s="10">
        <f t="shared" si="37"/>
        <v>1.6080943082802236E-5</v>
      </c>
      <c r="K120" s="12">
        <f t="shared" si="38"/>
        <v>-1.0247114267699761E-12</v>
      </c>
      <c r="L120" s="10">
        <f t="shared" si="39"/>
        <v>0.93552395736969685</v>
      </c>
      <c r="M120" s="13">
        <f t="shared" si="40"/>
        <v>1.1744817976577102E-6</v>
      </c>
      <c r="N120" s="14">
        <f t="shared" si="41"/>
        <v>1.2116953413873761E-2</v>
      </c>
      <c r="O120" s="14">
        <f t="shared" si="42"/>
        <v>5.067208327766492E-8</v>
      </c>
      <c r="P120" s="15">
        <v>118</v>
      </c>
      <c r="Q120" s="8">
        <f t="shared" si="43"/>
        <v>0.93550829038761096</v>
      </c>
      <c r="R120" s="201"/>
      <c r="S120" s="22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8">
        <f t="shared" si="31"/>
        <v>-0.30650285956365131</v>
      </c>
      <c r="B121" s="9">
        <v>0.30650285956365131</v>
      </c>
      <c r="C121" s="9">
        <v>0.93438211544883154</v>
      </c>
      <c r="D121" s="10">
        <f t="shared" si="32"/>
        <v>0.78269333575412747</v>
      </c>
      <c r="E121" s="10">
        <f t="shared" si="33"/>
        <v>0.18321442815457209</v>
      </c>
      <c r="F121" s="10">
        <f t="shared" si="34"/>
        <v>0.11178293360456798</v>
      </c>
      <c r="G121" s="10">
        <f t="shared" si="44"/>
        <v>1.1490635794003824E-2</v>
      </c>
      <c r="H121" s="10">
        <f t="shared" si="35"/>
        <v>0.29499736175914004</v>
      </c>
      <c r="I121" s="10">
        <f t="shared" si="36"/>
        <v>1.1490635794003853E-2</v>
      </c>
      <c r="J121" s="10">
        <f t="shared" si="37"/>
        <v>1.4862010507413588E-5</v>
      </c>
      <c r="K121" s="12">
        <f t="shared" si="38"/>
        <v>-8.8349993983532624E-13</v>
      </c>
      <c r="L121" s="10">
        <f t="shared" si="39"/>
        <v>0.93519248792682974</v>
      </c>
      <c r="M121" s="13">
        <f t="shared" si="40"/>
        <v>6.5670355309694352E-7</v>
      </c>
      <c r="N121" s="14">
        <f t="shared" si="41"/>
        <v>1.1617748670561796E-2</v>
      </c>
      <c r="O121" s="14">
        <f t="shared" si="42"/>
        <v>1.6157683386834845E-8</v>
      </c>
      <c r="P121" s="15">
        <v>119</v>
      </c>
      <c r="Q121" s="8">
        <f t="shared" si="43"/>
        <v>0.93517800849908872</v>
      </c>
      <c r="R121" s="201"/>
      <c r="S121" s="22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8">
        <f t="shared" si="31"/>
        <v>-0.30512603262020715</v>
      </c>
      <c r="B122" s="9">
        <v>0.30512603262020715</v>
      </c>
      <c r="C122" s="9">
        <v>0.93514449118924947</v>
      </c>
      <c r="D122" s="10">
        <f t="shared" si="32"/>
        <v>0.78131650881068326</v>
      </c>
      <c r="E122" s="10">
        <f t="shared" si="33"/>
        <v>0.18321434411574095</v>
      </c>
      <c r="F122" s="10">
        <f t="shared" si="34"/>
        <v>0.11076407198361546</v>
      </c>
      <c r="G122" s="10">
        <f t="shared" si="44"/>
        <v>1.1133803523188136E-2</v>
      </c>
      <c r="H122" s="10">
        <f t="shared" si="35"/>
        <v>0.29397841609935638</v>
      </c>
      <c r="I122" s="10">
        <f t="shared" si="36"/>
        <v>1.1133803523188159E-2</v>
      </c>
      <c r="J122" s="10">
        <f t="shared" si="37"/>
        <v>1.3812997662620097E-5</v>
      </c>
      <c r="K122" s="12">
        <f t="shared" si="38"/>
        <v>-7.6985973149013881E-13</v>
      </c>
      <c r="L122" s="10">
        <f t="shared" si="39"/>
        <v>0.93487994554534826</v>
      </c>
      <c r="M122" s="13">
        <f t="shared" si="40"/>
        <v>6.9984397707108475E-8</v>
      </c>
      <c r="N122" s="14">
        <f t="shared" si="41"/>
        <v>1.1169256793483835E-2</v>
      </c>
      <c r="O122" s="14">
        <f t="shared" si="42"/>
        <v>1.2569343746582618E-9</v>
      </c>
      <c r="P122" s="15">
        <v>120</v>
      </c>
      <c r="Q122" s="8">
        <f t="shared" si="43"/>
        <v>0.93486648812636808</v>
      </c>
      <c r="R122" s="201"/>
      <c r="S122" s="22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8">
        <f t="shared" si="31"/>
        <v>-0.303749205676763</v>
      </c>
      <c r="B123" s="9">
        <v>0.303749205676763</v>
      </c>
      <c r="C123" s="9">
        <v>0.93453288847869564</v>
      </c>
      <c r="D123" s="10">
        <f t="shared" si="32"/>
        <v>0.77993968186723917</v>
      </c>
      <c r="E123" s="10">
        <f t="shared" si="33"/>
        <v>0.1832142511498413</v>
      </c>
      <c r="F123" s="10">
        <f t="shared" si="34"/>
        <v>0.10973061800024042</v>
      </c>
      <c r="G123" s="10">
        <f t="shared" si="44"/>
        <v>1.0791498524131783E-2</v>
      </c>
      <c r="H123" s="10">
        <f t="shared" si="35"/>
        <v>0.29294486915008172</v>
      </c>
      <c r="I123" s="10">
        <f t="shared" si="36"/>
        <v>1.0791498524131783E-2</v>
      </c>
      <c r="J123" s="10">
        <f t="shared" si="37"/>
        <v>1.2838002549496785E-5</v>
      </c>
      <c r="K123" s="12">
        <f t="shared" si="38"/>
        <v>-6.7083671948490496E-13</v>
      </c>
      <c r="L123" s="10">
        <f t="shared" si="39"/>
        <v>0.93456301361223326</v>
      </c>
      <c r="M123" s="13">
        <f t="shared" si="40"/>
        <v>9.0752367065927856E-10</v>
      </c>
      <c r="N123" s="14">
        <f t="shared" si="41"/>
        <v>1.0735022447338568E-2</v>
      </c>
      <c r="O123" s="14">
        <f t="shared" si="42"/>
        <v>3.1895472499531894E-9</v>
      </c>
      <c r="P123" s="15">
        <v>121</v>
      </c>
      <c r="Q123" s="8">
        <f t="shared" si="43"/>
        <v>0.93455050608968115</v>
      </c>
      <c r="R123" s="201"/>
      <c r="S123" s="22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8">
        <f t="shared" si="31"/>
        <v>-0.3023723787333189</v>
      </c>
      <c r="B124" s="9">
        <v>0.3023723787333189</v>
      </c>
      <c r="C124" s="9">
        <v>0.93517507896896812</v>
      </c>
      <c r="D124" s="10">
        <f t="shared" si="32"/>
        <v>0.77856285492379507</v>
      </c>
      <c r="E124" s="10">
        <f t="shared" si="33"/>
        <v>0.18321414826344004</v>
      </c>
      <c r="F124" s="10">
        <f t="shared" si="34"/>
        <v>0.1086831690036337</v>
      </c>
      <c r="G124" s="10">
        <f t="shared" si="44"/>
        <v>1.0463129660283312E-2</v>
      </c>
      <c r="H124" s="10">
        <f t="shared" si="35"/>
        <v>0.29189731726707374</v>
      </c>
      <c r="I124" s="10">
        <f t="shared" si="36"/>
        <v>1.046312966028331E-2</v>
      </c>
      <c r="J124" s="10">
        <f t="shared" si="37"/>
        <v>1.1931805961850469E-5</v>
      </c>
      <c r="K124" s="12">
        <f t="shared" si="38"/>
        <v>-5.8455018601645407E-13</v>
      </c>
      <c r="L124" s="10">
        <f t="shared" si="39"/>
        <v>0.93424186968416223</v>
      </c>
      <c r="M124" s="13">
        <f t="shared" si="40"/>
        <v>8.7087956924792347E-7</v>
      </c>
      <c r="N124" s="14">
        <f t="shared" si="41"/>
        <v>1.0314800786961535E-2</v>
      </c>
      <c r="O124" s="14">
        <f t="shared" si="42"/>
        <v>2.2001454660907372E-8</v>
      </c>
      <c r="P124" s="15">
        <v>122</v>
      </c>
      <c r="Q124" s="8">
        <f t="shared" si="43"/>
        <v>0.9342302450305553</v>
      </c>
      <c r="R124" s="201"/>
      <c r="S124" s="22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8">
        <f t="shared" si="31"/>
        <v>-0.30099555178987475</v>
      </c>
      <c r="B125" s="9">
        <v>0.30099555178987475</v>
      </c>
      <c r="C125" s="9">
        <v>0.93416189044152032</v>
      </c>
      <c r="D125" s="10">
        <f t="shared" si="32"/>
        <v>0.77718602798035086</v>
      </c>
      <c r="E125" s="10">
        <f t="shared" si="33"/>
        <v>0.1832140343493785</v>
      </c>
      <c r="F125" s="10">
        <f t="shared" si="34"/>
        <v>0.10762231267645253</v>
      </c>
      <c r="G125" s="10">
        <f t="shared" si="44"/>
        <v>1.0148115207797369E-2</v>
      </c>
      <c r="H125" s="10">
        <f t="shared" si="35"/>
        <v>0.29083634702583105</v>
      </c>
      <c r="I125" s="10">
        <f t="shared" si="36"/>
        <v>1.0148115207797343E-2</v>
      </c>
      <c r="J125" s="10">
        <f t="shared" si="37"/>
        <v>1.1089556246351641E-5</v>
      </c>
      <c r="K125" s="12">
        <f t="shared" si="38"/>
        <v>-5.0936366234690147E-13</v>
      </c>
      <c r="L125" s="10">
        <f t="shared" si="39"/>
        <v>0.93391668872032807</v>
      </c>
      <c r="M125" s="13">
        <f t="shared" si="40"/>
        <v>6.0123884075639571E-8</v>
      </c>
      <c r="N125" s="14">
        <f t="shared" si="41"/>
        <v>9.9083375077066473E-3</v>
      </c>
      <c r="O125" s="14">
        <f t="shared" si="42"/>
        <v>5.7493345460783533E-8</v>
      </c>
      <c r="P125" s="15">
        <v>123</v>
      </c>
      <c r="Q125" s="8">
        <f t="shared" si="43"/>
        <v>0.93390588463494273</v>
      </c>
      <c r="R125" s="201"/>
      <c r="S125" s="22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8">
        <f t="shared" si="31"/>
        <v>-0.29951281508155037</v>
      </c>
      <c r="B126" s="9">
        <v>0.29951281508155037</v>
      </c>
      <c r="C126" s="9">
        <v>0.93429513884758464</v>
      </c>
      <c r="D126" s="10">
        <f t="shared" si="32"/>
        <v>0.77570329127202653</v>
      </c>
      <c r="E126" s="10">
        <f t="shared" si="33"/>
        <v>0.18321389792131579</v>
      </c>
      <c r="F126" s="10">
        <f t="shared" si="34"/>
        <v>0.10646551797099987</v>
      </c>
      <c r="G126" s="10">
        <f t="shared" si="44"/>
        <v>9.8231503224563282E-3</v>
      </c>
      <c r="H126" s="10">
        <f t="shared" si="35"/>
        <v>0.28967941589231566</v>
      </c>
      <c r="I126" s="10">
        <f t="shared" si="36"/>
        <v>9.8231503224563282E-3</v>
      </c>
      <c r="J126" s="10">
        <f t="shared" si="37"/>
        <v>1.0248866778375016E-5</v>
      </c>
      <c r="K126" s="12">
        <f t="shared" si="38"/>
        <v>-4.3917092184132961E-13</v>
      </c>
      <c r="L126" s="10">
        <f t="shared" si="39"/>
        <v>0.93356217579423983</v>
      </c>
      <c r="M126" s="13">
        <f t="shared" si="40"/>
        <v>5.3723483756853791E-7</v>
      </c>
      <c r="N126" s="14">
        <f t="shared" si="41"/>
        <v>9.485692772528951E-3</v>
      </c>
      <c r="O126" s="14">
        <f t="shared" si="42"/>
        <v>1.1387759800298833E-7</v>
      </c>
      <c r="P126" s="15">
        <v>124</v>
      </c>
      <c r="Q126" s="8">
        <f t="shared" si="43"/>
        <v>0.9335521907569978</v>
      </c>
      <c r="R126" s="201"/>
      <c r="S126" s="22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8">
        <f t="shared" si="31"/>
        <v>-0.29824189790298644</v>
      </c>
      <c r="B127" s="9">
        <v>0.29824189790298644</v>
      </c>
      <c r="C127" s="9">
        <v>0.93390680548222493</v>
      </c>
      <c r="D127" s="10">
        <f t="shared" si="32"/>
        <v>0.77443237409346266</v>
      </c>
      <c r="E127" s="10">
        <f t="shared" si="33"/>
        <v>0.18321376835977032</v>
      </c>
      <c r="F127" s="10">
        <f t="shared" si="34"/>
        <v>0.10546266650775617</v>
      </c>
      <c r="G127" s="10">
        <f t="shared" si="44"/>
        <v>9.5558838599945038E-3</v>
      </c>
      <c r="H127" s="10">
        <f t="shared" si="35"/>
        <v>0.28867643486752648</v>
      </c>
      <c r="I127" s="10">
        <f t="shared" si="36"/>
        <v>9.5558838599945177E-3</v>
      </c>
      <c r="J127" s="10">
        <f t="shared" si="37"/>
        <v>9.5791754654466201E-6</v>
      </c>
      <c r="K127" s="12">
        <f t="shared" si="38"/>
        <v>-3.8675729285094046E-13</v>
      </c>
      <c r="L127" s="10">
        <f t="shared" si="39"/>
        <v>0.93325489812928364</v>
      </c>
      <c r="M127" s="13">
        <f t="shared" si="40"/>
        <v>4.2498319681892541E-7</v>
      </c>
      <c r="N127" s="14">
        <f t="shared" si="41"/>
        <v>9.1356271815411245E-3</v>
      </c>
      <c r="O127" s="14">
        <f t="shared" si="42"/>
        <v>1.7661567578467873E-7</v>
      </c>
      <c r="P127" s="15">
        <v>125</v>
      </c>
      <c r="Q127" s="8">
        <f t="shared" si="43"/>
        <v>0.93324556554392801</v>
      </c>
      <c r="R127" s="201"/>
      <c r="S127" s="22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8">
        <f t="shared" si="31"/>
        <v>-0.29686507095954234</v>
      </c>
      <c r="B128" s="9">
        <v>0.29686507095954234</v>
      </c>
      <c r="C128" s="9">
        <v>0.93377650963368408</v>
      </c>
      <c r="D128" s="10">
        <f t="shared" si="32"/>
        <v>0.77305554715001845</v>
      </c>
      <c r="E128" s="10">
        <f t="shared" si="33"/>
        <v>0.18321361337374473</v>
      </c>
      <c r="F128" s="10">
        <f t="shared" si="34"/>
        <v>0.10436498425483413</v>
      </c>
      <c r="G128" s="10">
        <f t="shared" si="44"/>
        <v>9.2775703755886667E-3</v>
      </c>
      <c r="H128" s="10">
        <f t="shared" si="35"/>
        <v>0.28757859762857885</v>
      </c>
      <c r="I128" s="10">
        <f t="shared" si="36"/>
        <v>9.2775703755886892E-3</v>
      </c>
      <c r="J128" s="10">
        <f t="shared" si="37"/>
        <v>8.9029553748069694E-6</v>
      </c>
      <c r="K128" s="12">
        <f t="shared" si="38"/>
        <v>-3.3701041956533673E-13</v>
      </c>
      <c r="L128" s="10">
        <f t="shared" si="39"/>
        <v>0.93291861927022357</v>
      </c>
      <c r="M128" s="13">
        <f t="shared" si="40"/>
        <v>7.3597587571840895E-7</v>
      </c>
      <c r="N128" s="14">
        <f t="shared" si="41"/>
        <v>8.7688326225115899E-3</v>
      </c>
      <c r="O128" s="14">
        <f t="shared" si="42"/>
        <v>2.5881410140593575E-7</v>
      </c>
      <c r="P128" s="15">
        <v>126</v>
      </c>
      <c r="Q128" s="8">
        <f t="shared" si="43"/>
        <v>0.9329099454974692</v>
      </c>
      <c r="R128" s="201"/>
      <c r="S128" s="22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8">
        <f t="shared" si="31"/>
        <v>-0.29548824401609819</v>
      </c>
      <c r="B129" s="9">
        <v>0.29548824401609819</v>
      </c>
      <c r="C129" s="9">
        <v>0.93392417235004843</v>
      </c>
      <c r="D129" s="10">
        <f t="shared" si="32"/>
        <v>0.77167872020657435</v>
      </c>
      <c r="E129" s="10">
        <f t="shared" si="33"/>
        <v>0.18321344150393973</v>
      </c>
      <c r="F129" s="10">
        <f t="shared" si="34"/>
        <v>0.1032561070416778</v>
      </c>
      <c r="G129" s="10">
        <f t="shared" si="44"/>
        <v>9.0104210094813404E-3</v>
      </c>
      <c r="H129" s="10">
        <f t="shared" si="35"/>
        <v>0.28646954854561751</v>
      </c>
      <c r="I129" s="10">
        <f t="shared" si="36"/>
        <v>9.0104210094813474E-3</v>
      </c>
      <c r="J129" s="10">
        <f t="shared" si="37"/>
        <v>8.274460999328923E-6</v>
      </c>
      <c r="K129" s="12">
        <f t="shared" si="38"/>
        <v>-2.9366287179323905E-13</v>
      </c>
      <c r="L129" s="10">
        <f t="shared" si="39"/>
        <v>0.93257896401150153</v>
      </c>
      <c r="M129" s="13">
        <f t="shared" si="40"/>
        <v>1.8095854740961095E-6</v>
      </c>
      <c r="N129" s="14">
        <f t="shared" si="41"/>
        <v>8.4147032571069164E-3</v>
      </c>
      <c r="O129" s="14">
        <f t="shared" si="42"/>
        <v>3.548796404940438E-7</v>
      </c>
      <c r="P129" s="15">
        <v>127</v>
      </c>
      <c r="Q129" s="8">
        <f t="shared" si="43"/>
        <v>0.93257090255420771</v>
      </c>
      <c r="R129" s="201"/>
      <c r="S129" s="22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8">
        <f t="shared" ref="A130:A193" si="45">-B130</f>
        <v>-0.29400550730777381</v>
      </c>
      <c r="B130" s="9">
        <v>0.29400550730777381</v>
      </c>
      <c r="C130" s="9">
        <v>0.93391527038245092</v>
      </c>
      <c r="D130" s="10">
        <f t="shared" ref="D130:D193" si="46">IF(B130=0,"",B130+1/$T$7)</f>
        <v>0.77019598349824991</v>
      </c>
      <c r="E130" s="10">
        <f t="shared" ref="E130:E193" si="47">IF(B130=0,"",$T$18-(LN(1+EXP(-$S$37*(H130-T$18))))/$S$37)</f>
        <v>0.18321323533680803</v>
      </c>
      <c r="F130" s="10">
        <f t="shared" ref="F130:F193" si="48">IF(B130=0,"",B130-E130-G130-V$4*J130)</f>
        <v>0.10204999797570176</v>
      </c>
      <c r="G130" s="10">
        <f t="shared" si="44"/>
        <v>8.7346268572440176E-3</v>
      </c>
      <c r="H130" s="10">
        <f t="shared" ref="H130:H193" si="49">IF(B130=0,"",B130-G130-V$4*J130)</f>
        <v>0.2852632333125098</v>
      </c>
      <c r="I130" s="10">
        <f t="shared" ref="I130:I193" si="50">IF(B130=0,"",B130-H130-V$4*J130)</f>
        <v>8.7346268572440055E-3</v>
      </c>
      <c r="J130" s="10">
        <f t="shared" ref="J130:J193" si="51">IF(B130=0,"",LN(1+EXP($U$37*(B130-$U$39)))/$U$37)</f>
        <v>7.6471380199989771E-6</v>
      </c>
      <c r="K130" s="12">
        <f t="shared" ref="K130:K193" si="52">IF(B130=0,"",-LN(1+EXP($V$41*(B130-$V$39)))/$V$41)</f>
        <v>-2.5319524254675857E-13</v>
      </c>
      <c r="L130" s="10">
        <f t="shared" ref="L130:L193" si="53">IF(B130=0,"",$S$41*E130+$S$7+$T$41*F130+$U$41*I130+S$43*(J130+K130))</f>
        <v>0.93220958092748574</v>
      </c>
      <c r="M130" s="13">
        <f t="shared" ref="M130:M193" si="54">IF(B130=0,"",(L130-C130)*(L130-C130))</f>
        <v>2.9093765167794363E-6</v>
      </c>
      <c r="N130" s="14">
        <f t="shared" ref="N130:N193" si="55">IF(B130=0,"",1/V$14*LN(1+EXP(V$14*(B130-V$4*J130-T$39))))</f>
        <v>8.0471671073500412E-3</v>
      </c>
      <c r="O130" s="14">
        <f t="shared" ref="O130:O193" si="56">IF(B130=0,"",(N130-I130)^2)</f>
        <v>4.7260090772427192E-7</v>
      </c>
      <c r="P130" s="15">
        <v>128</v>
      </c>
      <c r="Q130" s="8">
        <f t="shared" ref="Q130:Q193" si="57">IF(B130=0,"",S$7+T$41*F130)</f>
        <v>0.93220213064441348</v>
      </c>
      <c r="R130" s="201"/>
      <c r="S130" s="22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8">
        <f t="shared" si="45"/>
        <v>-0.2926286803643291</v>
      </c>
      <c r="B131" s="9">
        <v>0.2926286803643291</v>
      </c>
      <c r="C131" s="9">
        <v>0.93344445380084351</v>
      </c>
      <c r="D131" s="10">
        <f t="shared" si="46"/>
        <v>0.76881915655480526</v>
      </c>
      <c r="E131" s="10">
        <f t="shared" si="47"/>
        <v>0.18321302204611406</v>
      </c>
      <c r="F131" s="10">
        <f t="shared" si="48"/>
        <v>0.10091948274081965</v>
      </c>
      <c r="G131" s="10">
        <f t="shared" ref="G131:G194" si="58">IF(B131=0,"",1/2*(B131-V$4*J131+T$37)+1/2*POWER((B131-V$4*J131+T$37)^2-4*V$37*(B131-V$4*J131),0.5))</f>
        <v>8.489068297455906E-3</v>
      </c>
      <c r="H131" s="10">
        <f t="shared" si="49"/>
        <v>0.28413250478693375</v>
      </c>
      <c r="I131" s="10">
        <f t="shared" si="50"/>
        <v>8.4890682974558679E-3</v>
      </c>
      <c r="J131" s="10">
        <f t="shared" si="51"/>
        <v>7.107279939480138E-6</v>
      </c>
      <c r="K131" s="12">
        <f t="shared" si="52"/>
        <v>-2.2062796034317575E-13</v>
      </c>
      <c r="L131" s="10">
        <f t="shared" si="53"/>
        <v>0.93186339612531655</v>
      </c>
      <c r="M131" s="13">
        <f t="shared" si="54"/>
        <v>2.4997433733427282E-6</v>
      </c>
      <c r="N131" s="14">
        <f t="shared" si="55"/>
        <v>7.7184185168164641E-3</v>
      </c>
      <c r="O131" s="14">
        <f t="shared" si="56"/>
        <v>5.9390108439956117E-7</v>
      </c>
      <c r="P131" s="15">
        <v>129</v>
      </c>
      <c r="Q131" s="8">
        <f t="shared" si="57"/>
        <v>0.93185647180311992</v>
      </c>
      <c r="R131" s="201"/>
      <c r="S131" s="22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8">
        <f t="shared" si="45"/>
        <v>-0.29135776318576578</v>
      </c>
      <c r="B132" s="9">
        <v>0.29135776318576578</v>
      </c>
      <c r="C132" s="9">
        <v>0.93199974216084969</v>
      </c>
      <c r="D132" s="10">
        <f t="shared" si="46"/>
        <v>0.76754823937624195</v>
      </c>
      <c r="E132" s="10">
        <f t="shared" si="47"/>
        <v>0.18321280436852577</v>
      </c>
      <c r="F132" s="10">
        <f t="shared" si="48"/>
        <v>9.9867327661398164E-2</v>
      </c>
      <c r="G132" s="10">
        <f t="shared" si="58"/>
        <v>8.2709883228873626E-3</v>
      </c>
      <c r="H132" s="10">
        <f t="shared" si="49"/>
        <v>0.28308013202992394</v>
      </c>
      <c r="I132" s="10">
        <f t="shared" si="50"/>
        <v>8.2709883228873626E-3</v>
      </c>
      <c r="J132" s="10">
        <f t="shared" si="51"/>
        <v>6.6428329544834721E-6</v>
      </c>
      <c r="K132" s="12">
        <f t="shared" si="52"/>
        <v>-1.9429569064566258E-13</v>
      </c>
      <c r="L132" s="10">
        <f t="shared" si="53"/>
        <v>0.93154124367447821</v>
      </c>
      <c r="M132" s="13">
        <f t="shared" si="54"/>
        <v>2.1022086200493136E-7</v>
      </c>
      <c r="N132" s="14">
        <f t="shared" si="55"/>
        <v>7.4254101510712236E-3</v>
      </c>
      <c r="O132" s="14">
        <f t="shared" si="56"/>
        <v>7.15002444651924E-7</v>
      </c>
      <c r="P132" s="15">
        <v>130</v>
      </c>
      <c r="Q132" s="8">
        <f t="shared" si="57"/>
        <v>0.93153477184332067</v>
      </c>
      <c r="R132" s="201"/>
      <c r="S132" s="22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8">
        <f t="shared" si="45"/>
        <v>-0.28998093624232102</v>
      </c>
      <c r="B133" s="9">
        <v>0.28998093624232102</v>
      </c>
      <c r="C133" s="9">
        <v>0.93285407679728838</v>
      </c>
      <c r="D133" s="10">
        <f t="shared" si="46"/>
        <v>0.76617141243279718</v>
      </c>
      <c r="E133" s="10">
        <f t="shared" si="47"/>
        <v>0.18321254352845309</v>
      </c>
      <c r="F133" s="10">
        <f t="shared" si="48"/>
        <v>9.8718599591352638E-2</v>
      </c>
      <c r="G133" s="10">
        <f t="shared" si="58"/>
        <v>8.0436192592654408E-3</v>
      </c>
      <c r="H133" s="10">
        <f t="shared" si="49"/>
        <v>0.28193114311980572</v>
      </c>
      <c r="I133" s="10">
        <f t="shared" si="50"/>
        <v>8.0436192592654634E-3</v>
      </c>
      <c r="J133" s="10">
        <f t="shared" si="51"/>
        <v>6.173863249839742E-6</v>
      </c>
      <c r="K133" s="12">
        <f t="shared" si="52"/>
        <v>-1.6930457036180467E-13</v>
      </c>
      <c r="L133" s="10">
        <f t="shared" si="53"/>
        <v>0.93118955930014713</v>
      </c>
      <c r="M133" s="13">
        <f t="shared" si="54"/>
        <v>2.7706184982893682E-6</v>
      </c>
      <c r="N133" s="14">
        <f t="shared" si="55"/>
        <v>7.1190287992116781E-3</v>
      </c>
      <c r="O133" s="14">
        <f t="shared" si="56"/>
        <v>8.5486751882247034E-7</v>
      </c>
      <c r="P133" s="15">
        <v>131</v>
      </c>
      <c r="Q133" s="8">
        <f t="shared" si="57"/>
        <v>0.93118354436632456</v>
      </c>
      <c r="R133" s="201"/>
      <c r="S133" s="22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8">
        <f t="shared" si="45"/>
        <v>-0.28860410929887692</v>
      </c>
      <c r="B134" s="9">
        <v>0.28860410929887692</v>
      </c>
      <c r="C134" s="9">
        <v>0.93198905381345676</v>
      </c>
      <c r="D134" s="10">
        <f t="shared" si="46"/>
        <v>0.76479458548935308</v>
      </c>
      <c r="E134" s="10">
        <f t="shared" si="47"/>
        <v>0.18321225377320308</v>
      </c>
      <c r="F134" s="10">
        <f t="shared" si="48"/>
        <v>9.7561047459881922E-2</v>
      </c>
      <c r="G134" s="10">
        <f t="shared" si="58"/>
        <v>7.8250700690469382E-3</v>
      </c>
      <c r="H134" s="10">
        <f t="shared" si="49"/>
        <v>0.28077330123308503</v>
      </c>
      <c r="I134" s="10">
        <f t="shared" si="50"/>
        <v>7.8250700690469122E-3</v>
      </c>
      <c r="J134" s="10">
        <f t="shared" si="51"/>
        <v>5.737996744981424E-6</v>
      </c>
      <c r="K134" s="12">
        <f t="shared" si="52"/>
        <v>-1.4752865595715182E-13</v>
      </c>
      <c r="L134" s="10">
        <f t="shared" si="53"/>
        <v>0.93083520919035578</v>
      </c>
      <c r="M134" s="13">
        <f t="shared" si="54"/>
        <v>1.3313574142590303E-6</v>
      </c>
      <c r="N134" s="14">
        <f t="shared" si="55"/>
        <v>6.8238425276167768E-3</v>
      </c>
      <c r="O134" s="14">
        <f t="shared" si="56"/>
        <v>1.0024565897182337E-6</v>
      </c>
      <c r="P134" s="15">
        <v>132</v>
      </c>
      <c r="Q134" s="8">
        <f t="shared" si="57"/>
        <v>0.93082961890282312</v>
      </c>
      <c r="R134" s="201"/>
      <c r="S134" s="22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8">
        <f t="shared" si="45"/>
        <v>-0.28722728235543277</v>
      </c>
      <c r="B135" s="9">
        <v>0.28722728235543277</v>
      </c>
      <c r="C135" s="9">
        <v>0.93144493050753396</v>
      </c>
      <c r="D135" s="10">
        <f t="shared" si="46"/>
        <v>0.76341775854590899</v>
      </c>
      <c r="E135" s="10">
        <f t="shared" si="47"/>
        <v>0.18321193179637987</v>
      </c>
      <c r="F135" s="10">
        <f t="shared" si="48"/>
        <v>9.6395089245383883E-2</v>
      </c>
      <c r="G135" s="10">
        <f t="shared" si="58"/>
        <v>7.6149284161990995E-3</v>
      </c>
      <c r="H135" s="10">
        <f t="shared" si="49"/>
        <v>0.27960702104176377</v>
      </c>
      <c r="I135" s="10">
        <f t="shared" si="50"/>
        <v>7.6149284161990856E-3</v>
      </c>
      <c r="J135" s="10">
        <f t="shared" si="51"/>
        <v>5.3328974699113721E-6</v>
      </c>
      <c r="K135" s="12">
        <f t="shared" si="52"/>
        <v>-1.2855272402052059E-13</v>
      </c>
      <c r="L135" s="10">
        <f t="shared" si="53"/>
        <v>0.93047831886757115</v>
      </c>
      <c r="M135" s="13">
        <f t="shared" si="54"/>
        <v>9.3433806251159509E-7</v>
      </c>
      <c r="N135" s="14">
        <f t="shared" si="55"/>
        <v>6.5395518388357164E-3</v>
      </c>
      <c r="O135" s="14">
        <f t="shared" si="56"/>
        <v>1.1564347831417545E-6</v>
      </c>
      <c r="P135" s="15">
        <v>133</v>
      </c>
      <c r="Q135" s="8">
        <f t="shared" si="57"/>
        <v>0.93047312325111964</v>
      </c>
      <c r="R135" s="201"/>
      <c r="S135" s="22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8">
        <f t="shared" si="45"/>
        <v>-0.28585045541198861</v>
      </c>
      <c r="B136" s="9">
        <v>0.28585045541198861</v>
      </c>
      <c r="C136" s="9">
        <v>0.93081052091453464</v>
      </c>
      <c r="D136" s="10">
        <f t="shared" si="46"/>
        <v>0.76204093160246478</v>
      </c>
      <c r="E136" s="10">
        <f t="shared" si="47"/>
        <v>0.18321157390615855</v>
      </c>
      <c r="F136" s="10">
        <f t="shared" si="48"/>
        <v>9.5221124605978646E-2</v>
      </c>
      <c r="G136" s="10">
        <f t="shared" si="58"/>
        <v>7.4128005056497762E-3</v>
      </c>
      <c r="H136" s="10">
        <f t="shared" si="49"/>
        <v>0.27843269851213714</v>
      </c>
      <c r="I136" s="10">
        <f t="shared" si="50"/>
        <v>7.4128005056498204E-3</v>
      </c>
      <c r="J136" s="10">
        <f t="shared" si="51"/>
        <v>4.9563942016478711E-6</v>
      </c>
      <c r="K136" s="12">
        <f t="shared" si="52"/>
        <v>-1.120170622919524E-13</v>
      </c>
      <c r="L136" s="10">
        <f t="shared" si="53"/>
        <v>0.93011900841327899</v>
      </c>
      <c r="M136" s="13">
        <f t="shared" si="54"/>
        <v>4.7818953939284995E-7</v>
      </c>
      <c r="N136" s="14">
        <f t="shared" si="55"/>
        <v>6.265857156372517E-3</v>
      </c>
      <c r="O136" s="14">
        <f t="shared" si="56"/>
        <v>1.3154790464514382E-6</v>
      </c>
      <c r="P136" s="15">
        <v>134</v>
      </c>
      <c r="Q136" s="8">
        <f t="shared" si="57"/>
        <v>0.93011417960803033</v>
      </c>
      <c r="R136" s="201"/>
      <c r="S136" s="22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8">
        <f t="shared" si="45"/>
        <v>-0.28447362846854451</v>
      </c>
      <c r="B137" s="9">
        <v>0.28447362846854451</v>
      </c>
      <c r="C137" s="9">
        <v>0.92994272270870826</v>
      </c>
      <c r="D137" s="10">
        <f t="shared" si="46"/>
        <v>0.76066410465902068</v>
      </c>
      <c r="E137" s="10">
        <f t="shared" si="47"/>
        <v>0.18321117597982153</v>
      </c>
      <c r="F137" s="10">
        <f t="shared" si="48"/>
        <v>9.4039535312091554E-2</v>
      </c>
      <c r="G137" s="10">
        <f t="shared" si="58"/>
        <v>7.2183107077734079E-3</v>
      </c>
      <c r="H137" s="10">
        <f t="shared" si="49"/>
        <v>0.27725071129191309</v>
      </c>
      <c r="I137" s="10">
        <f t="shared" si="50"/>
        <v>7.2183107077733984E-3</v>
      </c>
      <c r="J137" s="10">
        <f t="shared" si="51"/>
        <v>4.6064688580282758E-6</v>
      </c>
      <c r="K137" s="12">
        <f t="shared" si="52"/>
        <v>-9.7608587878518136E-14</v>
      </c>
      <c r="L137" s="10">
        <f t="shared" si="53"/>
        <v>0.9297573925889413</v>
      </c>
      <c r="M137" s="13">
        <f t="shared" si="54"/>
        <v>3.4347253292834875E-8</v>
      </c>
      <c r="N137" s="14">
        <f t="shared" si="55"/>
        <v>6.0024594984223285E-3</v>
      </c>
      <c r="O137" s="14">
        <f t="shared" si="56"/>
        <v>1.4782941632804592E-6</v>
      </c>
      <c r="P137" s="15">
        <v>135</v>
      </c>
      <c r="Q137" s="8">
        <f t="shared" si="57"/>
        <v>0.92975290470114913</v>
      </c>
      <c r="R137" s="201"/>
      <c r="S137" s="22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8">
        <f t="shared" si="45"/>
        <v>-0.28320271128998059</v>
      </c>
      <c r="B138" s="9">
        <v>0.28320271128998059</v>
      </c>
      <c r="C138" s="9">
        <v>0.93092691411959572</v>
      </c>
      <c r="D138" s="10">
        <f t="shared" si="46"/>
        <v>0.7593931874804567</v>
      </c>
      <c r="E138" s="10">
        <f t="shared" si="47"/>
        <v>0.18321076915490925</v>
      </c>
      <c r="F138" s="10">
        <f t="shared" si="48"/>
        <v>9.2942385479968637E-2</v>
      </c>
      <c r="G138" s="10">
        <f t="shared" si="58"/>
        <v>7.0452512287772009E-3</v>
      </c>
      <c r="H138" s="10">
        <f t="shared" si="49"/>
        <v>0.27615315463487788</v>
      </c>
      <c r="I138" s="10">
        <f t="shared" si="50"/>
        <v>7.0452512287771957E-3</v>
      </c>
      <c r="J138" s="10">
        <f t="shared" si="51"/>
        <v>4.3054263255108337E-6</v>
      </c>
      <c r="K138" s="12">
        <f t="shared" si="52"/>
        <v>-8.5960127904257917E-14</v>
      </c>
      <c r="L138" s="10">
        <f t="shared" si="53"/>
        <v>0.92942164203893263</v>
      </c>
      <c r="M138" s="13">
        <f t="shared" si="54"/>
        <v>2.2658440368237858E-6</v>
      </c>
      <c r="N138" s="14">
        <f t="shared" si="55"/>
        <v>5.768205039596682E-3</v>
      </c>
      <c r="O138" s="14">
        <f t="shared" si="56"/>
        <v>1.6308469693004724E-6</v>
      </c>
      <c r="P138" s="15">
        <v>136</v>
      </c>
      <c r="Q138" s="8">
        <f t="shared" si="57"/>
        <v>0.92941744744414312</v>
      </c>
      <c r="R138" s="201"/>
      <c r="S138" s="22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8">
        <f t="shared" si="45"/>
        <v>-0.28182588434653644</v>
      </c>
      <c r="B139" s="9">
        <v>0.28182588434653644</v>
      </c>
      <c r="C139" s="9">
        <v>0.93156590572906151</v>
      </c>
      <c r="D139" s="10">
        <f t="shared" si="46"/>
        <v>0.7580163605370126</v>
      </c>
      <c r="E139" s="10">
        <f t="shared" si="47"/>
        <v>0.18321028082967733</v>
      </c>
      <c r="F139" s="10">
        <f t="shared" si="48"/>
        <v>9.1747143076981605E-2</v>
      </c>
      <c r="G139" s="10">
        <f t="shared" si="58"/>
        <v>6.8644589849398974E-3</v>
      </c>
      <c r="H139" s="10">
        <f t="shared" si="49"/>
        <v>0.27495742390665889</v>
      </c>
      <c r="I139" s="10">
        <f t="shared" si="50"/>
        <v>6.864458984939939E-3</v>
      </c>
      <c r="J139" s="10">
        <f t="shared" si="51"/>
        <v>4.0014549376046969E-6</v>
      </c>
      <c r="K139" s="12">
        <f t="shared" si="52"/>
        <v>-7.4902306579080301E-14</v>
      </c>
      <c r="L139" s="10">
        <f t="shared" si="53"/>
        <v>0.92905589650148923</v>
      </c>
      <c r="M139" s="13">
        <f t="shared" si="54"/>
        <v>6.300146322497964E-6</v>
      </c>
      <c r="N139" s="14">
        <f t="shared" si="55"/>
        <v>5.5237740368360684E-3</v>
      </c>
      <c r="O139" s="14">
        <f t="shared" si="56"/>
        <v>1.7974361300722781E-6</v>
      </c>
      <c r="P139" s="15">
        <v>137</v>
      </c>
      <c r="Q139" s="8">
        <f t="shared" si="57"/>
        <v>0.92905199805316296</v>
      </c>
      <c r="R139" s="201"/>
      <c r="S139" s="22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8">
        <f t="shared" si="45"/>
        <v>-0.28044905740309228</v>
      </c>
      <c r="B140" s="9">
        <v>0.28044905740309228</v>
      </c>
      <c r="C140" s="9">
        <v>0.93119526971973221</v>
      </c>
      <c r="D140" s="10">
        <f t="shared" si="46"/>
        <v>0.7566395335935685</v>
      </c>
      <c r="E140" s="10">
        <f t="shared" si="47"/>
        <v>0.18320973744020894</v>
      </c>
      <c r="F140" s="10">
        <f t="shared" si="48"/>
        <v>9.0545294594316414E-2</v>
      </c>
      <c r="G140" s="10">
        <f t="shared" si="58"/>
        <v>6.6903064261743389E-3</v>
      </c>
      <c r="H140" s="10">
        <f t="shared" si="49"/>
        <v>0.27375503203452534</v>
      </c>
      <c r="I140" s="10">
        <f t="shared" si="50"/>
        <v>6.6903064261743537E-3</v>
      </c>
      <c r="J140" s="10">
        <f t="shared" si="51"/>
        <v>3.7189423925931739E-6</v>
      </c>
      <c r="K140" s="12">
        <f t="shared" si="52"/>
        <v>-6.526779117145071E-14</v>
      </c>
      <c r="L140" s="10">
        <f t="shared" si="53"/>
        <v>0.92868815203937349</v>
      </c>
      <c r="M140" s="13">
        <f t="shared" si="54"/>
        <v>6.2856390631672733E-6</v>
      </c>
      <c r="N140" s="14">
        <f t="shared" si="55"/>
        <v>5.288775299313782E-3</v>
      </c>
      <c r="O140" s="14">
        <f t="shared" si="56"/>
        <v>1.9642894995590639E-6</v>
      </c>
      <c r="P140" s="15">
        <v>138</v>
      </c>
      <c r="Q140" s="8">
        <f t="shared" si="57"/>
        <v>0.92868452883106822</v>
      </c>
      <c r="R140" s="201"/>
      <c r="S140" s="22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8">
        <f t="shared" si="45"/>
        <v>-0.27907223045964819</v>
      </c>
      <c r="B141" s="9">
        <v>0.27907223045964819</v>
      </c>
      <c r="C141" s="9">
        <v>0.92980495779324601</v>
      </c>
      <c r="D141" s="10">
        <f t="shared" si="46"/>
        <v>0.75526270665012429</v>
      </c>
      <c r="E141" s="10">
        <f t="shared" si="47"/>
        <v>0.18320913262206298</v>
      </c>
      <c r="F141" s="10">
        <f t="shared" si="48"/>
        <v>8.9337157234802705E-2</v>
      </c>
      <c r="G141" s="10">
        <f t="shared" si="58"/>
        <v>6.5224842286887366E-3</v>
      </c>
      <c r="H141" s="10">
        <f t="shared" si="49"/>
        <v>0.27254628985686569</v>
      </c>
      <c r="I141" s="10">
        <f t="shared" si="50"/>
        <v>6.522484228688734E-3</v>
      </c>
      <c r="J141" s="10">
        <f t="shared" si="51"/>
        <v>3.4563740937646967E-6</v>
      </c>
      <c r="K141" s="12">
        <f t="shared" si="52"/>
        <v>-5.6874505105335781E-14</v>
      </c>
      <c r="L141" s="10">
        <f t="shared" si="53"/>
        <v>0.92831850416281125</v>
      </c>
      <c r="M141" s="13">
        <f t="shared" si="54"/>
        <v>2.2095443954326741E-6</v>
      </c>
      <c r="N141" s="14">
        <f t="shared" si="55"/>
        <v>5.0629179119044175E-3</v>
      </c>
      <c r="O141" s="14">
        <f t="shared" si="56"/>
        <v>2.1303338330913355E-6</v>
      </c>
      <c r="P141" s="15">
        <v>139</v>
      </c>
      <c r="Q141" s="8">
        <f t="shared" si="57"/>
        <v>0.92831513676369237</v>
      </c>
      <c r="R141" s="201"/>
      <c r="S141" s="22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8">
        <f t="shared" si="45"/>
        <v>-0.27769540351620403</v>
      </c>
      <c r="B142" s="9">
        <v>0.27769540351620403</v>
      </c>
      <c r="C142" s="9">
        <v>0.92947022372933485</v>
      </c>
      <c r="D142" s="10">
        <f t="shared" si="46"/>
        <v>0.7538858797066802</v>
      </c>
      <c r="E142" s="10">
        <f t="shared" si="47"/>
        <v>0.18320845926404355</v>
      </c>
      <c r="F142" s="10">
        <f t="shared" si="48"/>
        <v>8.8123033410297591E-2</v>
      </c>
      <c r="G142" s="10">
        <f t="shared" si="58"/>
        <v>6.3606984995553811E-3</v>
      </c>
      <c r="H142" s="10">
        <f t="shared" si="49"/>
        <v>0.27133149267434115</v>
      </c>
      <c r="I142" s="10">
        <f t="shared" si="50"/>
        <v>6.3606984995553811E-3</v>
      </c>
      <c r="J142" s="10">
        <f t="shared" si="51"/>
        <v>3.2123423075041946E-6</v>
      </c>
      <c r="K142" s="12">
        <f t="shared" si="52"/>
        <v>-4.955813537309494E-14</v>
      </c>
      <c r="L142" s="10">
        <f t="shared" si="53"/>
        <v>0.92794704396375172</v>
      </c>
      <c r="M142" s="13">
        <f t="shared" si="54"/>
        <v>2.3200765982819032E-6</v>
      </c>
      <c r="N142" s="14">
        <f t="shared" si="55"/>
        <v>4.8459142767601389E-3</v>
      </c>
      <c r="O142" s="14">
        <f t="shared" si="56"/>
        <v>2.2945712416293859E-6</v>
      </c>
      <c r="P142" s="15">
        <v>140</v>
      </c>
      <c r="Q142" s="8">
        <f t="shared" si="57"/>
        <v>0.92794391431447953</v>
      </c>
      <c r="R142" s="201"/>
      <c r="S142" s="22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8">
        <f t="shared" si="45"/>
        <v>-0.27631857657275988</v>
      </c>
      <c r="B143" s="9">
        <v>0.27631857657275988</v>
      </c>
      <c r="C143" s="9">
        <v>0.92968598920054712</v>
      </c>
      <c r="D143" s="10">
        <f t="shared" si="46"/>
        <v>0.7525090527632361</v>
      </c>
      <c r="E143" s="10">
        <f t="shared" si="47"/>
        <v>0.18320770941982734</v>
      </c>
      <c r="F143" s="10">
        <f t="shared" si="48"/>
        <v>8.6903211476803952E-2</v>
      </c>
      <c r="G143" s="10">
        <f t="shared" si="58"/>
        <v>6.2046701374997362E-3</v>
      </c>
      <c r="H143" s="10">
        <f t="shared" si="49"/>
        <v>0.27011092089663125</v>
      </c>
      <c r="I143" s="10">
        <f t="shared" si="50"/>
        <v>6.2046701374997735E-3</v>
      </c>
      <c r="J143" s="10">
        <f t="shared" si="51"/>
        <v>2.9855386288583158E-6</v>
      </c>
      <c r="K143" s="12">
        <f t="shared" si="52"/>
        <v>-4.3183234765726843E-14</v>
      </c>
      <c r="L143" s="10">
        <f t="shared" si="53"/>
        <v>0.92757385833329054</v>
      </c>
      <c r="M143" s="13">
        <f t="shared" si="54"/>
        <v>4.4610968004180741E-6</v>
      </c>
      <c r="N143" s="14">
        <f t="shared" si="55"/>
        <v>4.6374805445439987E-3</v>
      </c>
      <c r="O143" s="14">
        <f t="shared" si="56"/>
        <v>2.4560832202688874E-6</v>
      </c>
      <c r="P143" s="15">
        <v>141</v>
      </c>
      <c r="Q143" s="8">
        <f t="shared" si="57"/>
        <v>0.92757094964924891</v>
      </c>
      <c r="R143" s="201"/>
      <c r="S143" s="22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8">
        <f t="shared" si="45"/>
        <v>-0.27494174962931578</v>
      </c>
      <c r="B144" s="9">
        <v>0.27494174962931578</v>
      </c>
      <c r="C144" s="9">
        <v>0.92884427825116878</v>
      </c>
      <c r="D144" s="10">
        <f t="shared" si="46"/>
        <v>0.75113222581979189</v>
      </c>
      <c r="E144" s="10">
        <f t="shared" si="47"/>
        <v>0.18320687420909831</v>
      </c>
      <c r="F144" s="10">
        <f t="shared" si="48"/>
        <v>8.5677966484503931E-2</v>
      </c>
      <c r="G144" s="10">
        <f t="shared" si="58"/>
        <v>6.0541341887358907E-3</v>
      </c>
      <c r="H144" s="10">
        <f t="shared" si="49"/>
        <v>0.26888484069360225</v>
      </c>
      <c r="I144" s="10">
        <f t="shared" si="50"/>
        <v>6.054134188735895E-3</v>
      </c>
      <c r="J144" s="10">
        <f t="shared" si="51"/>
        <v>2.7747469776390079E-6</v>
      </c>
      <c r="K144" s="12">
        <f t="shared" si="52"/>
        <v>-3.7629899196574254E-14</v>
      </c>
      <c r="L144" s="10">
        <f t="shared" si="53"/>
        <v>0.92719903018417205</v>
      </c>
      <c r="M144" s="13">
        <f t="shared" si="54"/>
        <v>2.706841201956475E-6</v>
      </c>
      <c r="N144" s="14">
        <f t="shared" si="55"/>
        <v>4.4373370055731075E-3</v>
      </c>
      <c r="O144" s="14">
        <f t="shared" si="56"/>
        <v>2.6140331314831246E-6</v>
      </c>
      <c r="P144" s="15">
        <v>142</v>
      </c>
      <c r="Q144" s="8">
        <f t="shared" si="57"/>
        <v>0.92719632686552034</v>
      </c>
      <c r="R144" s="201"/>
      <c r="S144" s="22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8">
        <f t="shared" si="45"/>
        <v>-0.27356492268587163</v>
      </c>
      <c r="B145" s="9">
        <v>0.27356492268587163</v>
      </c>
      <c r="C145" s="9">
        <v>0.92712205365711486</v>
      </c>
      <c r="D145" s="10">
        <f t="shared" si="46"/>
        <v>0.74975539887634779</v>
      </c>
      <c r="E145" s="10">
        <f t="shared" si="47"/>
        <v>0.18320594370694768</v>
      </c>
      <c r="F145" s="10">
        <f t="shared" si="48"/>
        <v>8.4447560937131572E-2</v>
      </c>
      <c r="G145" s="10">
        <f t="shared" si="58"/>
        <v>5.908839204704662E-3</v>
      </c>
      <c r="H145" s="10">
        <f t="shared" si="49"/>
        <v>0.26765350464407928</v>
      </c>
      <c r="I145" s="10">
        <f t="shared" si="50"/>
        <v>5.9088392047046464E-3</v>
      </c>
      <c r="J145" s="10">
        <f t="shared" si="51"/>
        <v>2.5788370877022273E-6</v>
      </c>
      <c r="K145" s="12">
        <f t="shared" si="52"/>
        <v>-3.2789326809225614E-14</v>
      </c>
      <c r="L145" s="10">
        <f t="shared" si="53"/>
        <v>0.92682263867662651</v>
      </c>
      <c r="M145" s="13">
        <f t="shared" si="54"/>
        <v>8.9649330540842015E-8</v>
      </c>
      <c r="N145" s="14">
        <f t="shared" si="55"/>
        <v>4.2452084418181874E-3</v>
      </c>
      <c r="O145" s="14">
        <f t="shared" si="56"/>
        <v>2.7676673152221817E-6</v>
      </c>
      <c r="P145" s="15">
        <v>143</v>
      </c>
      <c r="Q145" s="8">
        <f t="shared" si="57"/>
        <v>0.92682012622469456</v>
      </c>
      <c r="R145" s="201"/>
      <c r="S145" s="22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8">
        <f t="shared" si="45"/>
        <v>-0.27218809574242747</v>
      </c>
      <c r="B146" s="9">
        <v>0.27218809574242747</v>
      </c>
      <c r="C146" s="9">
        <v>0.9269422783098713</v>
      </c>
      <c r="D146" s="10">
        <f t="shared" si="46"/>
        <v>0.74837857193290369</v>
      </c>
      <c r="E146" s="10">
        <f t="shared" si="47"/>
        <v>0.18320490682015159</v>
      </c>
      <c r="F146" s="10">
        <f t="shared" si="48"/>
        <v>8.3212245556545231E-2</v>
      </c>
      <c r="G146" s="10">
        <f t="shared" si="58"/>
        <v>5.7685466072757915E-3</v>
      </c>
      <c r="H146" s="10">
        <f t="shared" si="49"/>
        <v>0.26641715237669683</v>
      </c>
      <c r="I146" s="10">
        <f t="shared" si="50"/>
        <v>5.7685466072757837E-3</v>
      </c>
      <c r="J146" s="10">
        <f t="shared" si="51"/>
        <v>2.3967584548567132E-6</v>
      </c>
      <c r="K146" s="12">
        <f t="shared" si="52"/>
        <v>-2.8572699761712205E-14</v>
      </c>
      <c r="L146" s="10">
        <f t="shared" si="53"/>
        <v>0.92644475944624527</v>
      </c>
      <c r="M146" s="13">
        <f t="shared" si="54"/>
        <v>2.4752501966374034E-7</v>
      </c>
      <c r="N146" s="14">
        <f t="shared" si="55"/>
        <v>4.0608244409031293E-3</v>
      </c>
      <c r="O146" s="14">
        <f t="shared" si="56"/>
        <v>2.9163149975205119E-6</v>
      </c>
      <c r="P146" s="15">
        <v>144</v>
      </c>
      <c r="Q146" s="8">
        <f t="shared" si="57"/>
        <v>0.92644242438582447</v>
      </c>
      <c r="R146" s="201"/>
      <c r="S146" s="22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8">
        <f t="shared" si="45"/>
        <v>-0.27081126879898276</v>
      </c>
      <c r="B147" s="9">
        <v>0.27081126879898276</v>
      </c>
      <c r="C147" s="9">
        <v>0.92706147198200817</v>
      </c>
      <c r="D147" s="10">
        <f t="shared" si="46"/>
        <v>0.74700174498945893</v>
      </c>
      <c r="E147" s="10">
        <f t="shared" si="47"/>
        <v>0.1832037511487784</v>
      </c>
      <c r="F147" s="10">
        <f t="shared" si="48"/>
        <v>8.1972260049639978E-2</v>
      </c>
      <c r="G147" s="10">
        <f t="shared" si="58"/>
        <v>5.6330300658532714E-3</v>
      </c>
      <c r="H147" s="10">
        <f t="shared" si="49"/>
        <v>0.26517601119841838</v>
      </c>
      <c r="I147" s="10">
        <f t="shared" si="50"/>
        <v>5.6330300658532766E-3</v>
      </c>
      <c r="J147" s="10">
        <f t="shared" si="51"/>
        <v>2.2275347111036494E-6</v>
      </c>
      <c r="K147" s="12">
        <f t="shared" si="52"/>
        <v>-2.4895641104163519E-14</v>
      </c>
      <c r="L147" s="10">
        <f t="shared" si="53"/>
        <v>0.92606546483298491</v>
      </c>
      <c r="M147" s="13">
        <f t="shared" si="54"/>
        <v>9.9203024090544073E-7</v>
      </c>
      <c r="N147" s="14">
        <f t="shared" si="55"/>
        <v>3.8839196734146973E-3</v>
      </c>
      <c r="O147" s="14">
        <f t="shared" si="56"/>
        <v>3.0593871649366413E-6</v>
      </c>
      <c r="P147" s="15">
        <v>145</v>
      </c>
      <c r="Q147" s="8">
        <f t="shared" si="57"/>
        <v>0.92606329464010073</v>
      </c>
      <c r="R147" s="201"/>
      <c r="S147" s="22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8">
        <f t="shared" si="45"/>
        <v>-0.26943444185553861</v>
      </c>
      <c r="B148" s="9">
        <v>0.26943444185553861</v>
      </c>
      <c r="C148" s="9">
        <v>0.92706581905582719</v>
      </c>
      <c r="D148" s="10">
        <f t="shared" si="46"/>
        <v>0.74562491804601483</v>
      </c>
      <c r="E148" s="10">
        <f t="shared" si="47"/>
        <v>0.18320246283139707</v>
      </c>
      <c r="F148" s="10">
        <f t="shared" si="48"/>
        <v>8.0727833875885918E-2</v>
      </c>
      <c r="G148" s="10">
        <f t="shared" si="58"/>
        <v>5.50207488986032E-3</v>
      </c>
      <c r="H148" s="10">
        <f t="shared" si="49"/>
        <v>0.26393029670728296</v>
      </c>
      <c r="I148" s="10">
        <f t="shared" si="50"/>
        <v>5.5020748898603478E-3</v>
      </c>
      <c r="J148" s="10">
        <f t="shared" si="51"/>
        <v>2.0702583952984714E-6</v>
      </c>
      <c r="K148" s="12">
        <f t="shared" si="52"/>
        <v>-2.1693757901152029E-14</v>
      </c>
      <c r="L148" s="10">
        <f t="shared" si="53"/>
        <v>0.92568482411075037</v>
      </c>
      <c r="M148" s="13">
        <f t="shared" si="54"/>
        <v>1.907147038327726E-6</v>
      </c>
      <c r="N148" s="14">
        <f t="shared" si="55"/>
        <v>3.7142341349720291E-3</v>
      </c>
      <c r="O148" s="14">
        <f t="shared" si="56"/>
        <v>3.1963745648396333E-6</v>
      </c>
      <c r="P148" s="15">
        <v>146</v>
      </c>
      <c r="Q148" s="8">
        <f t="shared" si="57"/>
        <v>0.92568280714552931</v>
      </c>
      <c r="R148" s="201"/>
      <c r="S148" s="22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8">
        <f t="shared" si="45"/>
        <v>-0.26816352467697468</v>
      </c>
      <c r="B149" s="9">
        <v>0.26816352467697468</v>
      </c>
      <c r="C149" s="9">
        <v>0.9270960045338591</v>
      </c>
      <c r="D149" s="10">
        <f t="shared" si="46"/>
        <v>0.74435400086745085</v>
      </c>
      <c r="E149" s="10">
        <f t="shared" si="47"/>
        <v>0.18320114251064512</v>
      </c>
      <c r="F149" s="10">
        <f t="shared" si="48"/>
        <v>7.9575381761504194E-2</v>
      </c>
      <c r="G149" s="10">
        <f t="shared" si="58"/>
        <v>5.3850654507458171E-3</v>
      </c>
      <c r="H149" s="10">
        <f t="shared" si="49"/>
        <v>0.26277652427214937</v>
      </c>
      <c r="I149" s="10">
        <f t="shared" si="50"/>
        <v>5.3850654507457737E-3</v>
      </c>
      <c r="J149" s="10">
        <f t="shared" si="51"/>
        <v>1.9349540795410394E-6</v>
      </c>
      <c r="K149" s="12">
        <f t="shared" si="52"/>
        <v>-1.9104717807731447E-14</v>
      </c>
      <c r="L149" s="10">
        <f t="shared" si="53"/>
        <v>0.92533232617338079</v>
      </c>
      <c r="M149" s="13">
        <f t="shared" si="54"/>
        <v>3.1105613592194404E-6</v>
      </c>
      <c r="N149" s="14">
        <f t="shared" si="55"/>
        <v>3.5637887651301893E-3</v>
      </c>
      <c r="O149" s="14">
        <f t="shared" si="56"/>
        <v>3.3170487655668882E-6</v>
      </c>
      <c r="P149" s="15">
        <v>147</v>
      </c>
      <c r="Q149" s="8">
        <f t="shared" si="57"/>
        <v>0.92533044102943263</v>
      </c>
      <c r="R149" s="201"/>
      <c r="S149" s="22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8">
        <f t="shared" si="45"/>
        <v>-0.26678669773353053</v>
      </c>
      <c r="B150" s="9">
        <v>0.26678669773353053</v>
      </c>
      <c r="C150" s="9">
        <v>0.92663857897882296</v>
      </c>
      <c r="D150" s="10">
        <f t="shared" si="46"/>
        <v>0.74297717392400675</v>
      </c>
      <c r="E150" s="10">
        <f t="shared" si="47"/>
        <v>0.18319955397325871</v>
      </c>
      <c r="F150" s="10">
        <f t="shared" si="48"/>
        <v>7.8323026582013469E-2</v>
      </c>
      <c r="G150" s="10">
        <f t="shared" si="58"/>
        <v>5.2623188436657781E-3</v>
      </c>
      <c r="H150" s="10">
        <f t="shared" si="49"/>
        <v>0.26152258055527217</v>
      </c>
      <c r="I150" s="10">
        <f t="shared" si="50"/>
        <v>5.2623188436657971E-3</v>
      </c>
      <c r="J150" s="10">
        <f t="shared" si="51"/>
        <v>1.7983345925680376E-6</v>
      </c>
      <c r="K150" s="12">
        <f t="shared" si="52"/>
        <v>-1.6646684031215741E-14</v>
      </c>
      <c r="L150" s="10">
        <f t="shared" si="53"/>
        <v>0.92494928125600706</v>
      </c>
      <c r="M150" s="13">
        <f t="shared" si="54"/>
        <v>2.8537267963109743E-6</v>
      </c>
      <c r="N150" s="14">
        <f t="shared" si="55"/>
        <v>3.4072760658132605E-3</v>
      </c>
      <c r="O150" s="14">
        <f t="shared" si="56"/>
        <v>3.4411837076628554E-6</v>
      </c>
      <c r="P150" s="15">
        <v>148</v>
      </c>
      <c r="Q150" s="8">
        <f t="shared" si="57"/>
        <v>0.92494752921464762</v>
      </c>
      <c r="R150" s="201"/>
      <c r="S150" s="22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8">
        <f t="shared" si="45"/>
        <v>-0.26540987079008643</v>
      </c>
      <c r="B151" s="9">
        <v>0.26540987079008643</v>
      </c>
      <c r="C151" s="9">
        <v>0.925569935318032</v>
      </c>
      <c r="D151" s="10">
        <f t="shared" si="46"/>
        <v>0.74160034698056254</v>
      </c>
      <c r="E151" s="10">
        <f t="shared" si="47"/>
        <v>0.18319778216849711</v>
      </c>
      <c r="F151" s="10">
        <f t="shared" si="48"/>
        <v>7.7066849930034223E-2</v>
      </c>
      <c r="G151" s="10">
        <f t="shared" si="58"/>
        <v>5.1435673307143118E-3</v>
      </c>
      <c r="H151" s="10">
        <f t="shared" si="49"/>
        <v>0.26026463209853135</v>
      </c>
      <c r="I151" s="10">
        <f t="shared" si="50"/>
        <v>5.1435673307142936E-3</v>
      </c>
      <c r="J151" s="10">
        <f t="shared" si="51"/>
        <v>1.6713608407937131E-6</v>
      </c>
      <c r="K151" s="12">
        <f t="shared" si="52"/>
        <v>-1.4506174039741775E-14</v>
      </c>
      <c r="L151" s="10">
        <f t="shared" si="53"/>
        <v>0.92456507730797899</v>
      </c>
      <c r="M151" s="13">
        <f t="shared" si="54"/>
        <v>1.0097396203676978E-6</v>
      </c>
      <c r="N151" s="14">
        <f t="shared" si="55"/>
        <v>3.2572549323240723E-3</v>
      </c>
      <c r="O151" s="14">
        <f t="shared" si="56"/>
        <v>3.5581744643206687E-6</v>
      </c>
      <c r="P151" s="15">
        <v>149</v>
      </c>
      <c r="Q151" s="8">
        <f t="shared" si="57"/>
        <v>0.92456344897177645</v>
      </c>
      <c r="R151" s="201"/>
      <c r="S151" s="22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8">
        <f t="shared" si="45"/>
        <v>-0.26403304384664228</v>
      </c>
      <c r="B152" s="9">
        <v>0.26403304384664228</v>
      </c>
      <c r="C152" s="9">
        <v>0.92599060543983136</v>
      </c>
      <c r="D152" s="10">
        <f t="shared" si="46"/>
        <v>0.74022352003711844</v>
      </c>
      <c r="E152" s="10">
        <f t="shared" si="47"/>
        <v>0.18319580562591531</v>
      </c>
      <c r="F152" s="10">
        <f t="shared" si="48"/>
        <v>7.5807048481385989E-2</v>
      </c>
      <c r="G152" s="10">
        <f t="shared" si="58"/>
        <v>5.0286363874754783E-3</v>
      </c>
      <c r="H152" s="10">
        <f t="shared" si="49"/>
        <v>0.25900285410730128</v>
      </c>
      <c r="I152" s="10">
        <f t="shared" si="50"/>
        <v>5.0286363874754905E-3</v>
      </c>
      <c r="J152" s="10">
        <f t="shared" si="51"/>
        <v>1.5533518655055177E-6</v>
      </c>
      <c r="K152" s="12">
        <f t="shared" si="52"/>
        <v>-1.2640999358374043E-14</v>
      </c>
      <c r="L152" s="10">
        <f t="shared" si="53"/>
        <v>0.92417977380016136</v>
      </c>
      <c r="M152" s="13">
        <f t="shared" si="54"/>
        <v>3.2791112272299278E-6</v>
      </c>
      <c r="N152" s="14">
        <f t="shared" si="55"/>
        <v>3.113487969544288E-3</v>
      </c>
      <c r="O152" s="14">
        <f t="shared" si="56"/>
        <v>3.6677934627043876E-6</v>
      </c>
      <c r="P152" s="15">
        <v>150</v>
      </c>
      <c r="Q152" s="8">
        <f t="shared" si="57"/>
        <v>0.9241782604351132</v>
      </c>
      <c r="R152" s="201"/>
      <c r="S152" s="22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8">
        <f t="shared" si="45"/>
        <v>-0.26265621690319813</v>
      </c>
      <c r="B153" s="9">
        <v>0.26265621690319813</v>
      </c>
      <c r="C153" s="9">
        <v>0.92364259916672131</v>
      </c>
      <c r="D153" s="10">
        <f t="shared" si="46"/>
        <v>0.73884669309367434</v>
      </c>
      <c r="E153" s="10">
        <f t="shared" si="47"/>
        <v>0.18319360033983914</v>
      </c>
      <c r="F153" s="10">
        <f t="shared" si="48"/>
        <v>7.4543812457146433E-2</v>
      </c>
      <c r="G153" s="10">
        <f t="shared" si="58"/>
        <v>4.9173604314389427E-3</v>
      </c>
      <c r="H153" s="10">
        <f t="shared" si="49"/>
        <v>0.25773741279698559</v>
      </c>
      <c r="I153" s="10">
        <f t="shared" si="50"/>
        <v>4.9173604314389349E-3</v>
      </c>
      <c r="J153" s="10">
        <f t="shared" si="51"/>
        <v>1.4436747736028906E-6</v>
      </c>
      <c r="K153" s="12">
        <f t="shared" si="52"/>
        <v>-1.1015632850324737E-14</v>
      </c>
      <c r="L153" s="10">
        <f t="shared" si="53"/>
        <v>0.92379342827668864</v>
      </c>
      <c r="M153" s="13">
        <f t="shared" si="54"/>
        <v>2.2749420413537531E-8</v>
      </c>
      <c r="N153" s="14">
        <f t="shared" si="55"/>
        <v>2.9757438402427802E-3</v>
      </c>
      <c r="O153" s="14">
        <f t="shared" si="56"/>
        <v>3.7698749872081758E-6</v>
      </c>
      <c r="P153" s="15">
        <v>151</v>
      </c>
      <c r="Q153" s="8">
        <f t="shared" si="57"/>
        <v>0.92379202176539332</v>
      </c>
      <c r="R153" s="201"/>
      <c r="S153" s="22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8">
        <f t="shared" si="45"/>
        <v>-0.26127938995975403</v>
      </c>
      <c r="B154" s="9">
        <v>0.26127938995975403</v>
      </c>
      <c r="C154" s="9">
        <v>0.92343095703174249</v>
      </c>
      <c r="D154" s="10">
        <f t="shared" si="46"/>
        <v>0.73746986615023014</v>
      </c>
      <c r="E154" s="10">
        <f t="shared" si="47"/>
        <v>0.18319113946968249</v>
      </c>
      <c r="F154" s="10">
        <f t="shared" si="48"/>
        <v>7.3277326408632965E-2</v>
      </c>
      <c r="G154" s="10">
        <f t="shared" si="58"/>
        <v>4.8095823400926344E-3</v>
      </c>
      <c r="H154" s="10">
        <f t="shared" si="49"/>
        <v>0.25646846587831545</v>
      </c>
      <c r="I154" s="10">
        <f t="shared" si="50"/>
        <v>4.8095823400926309E-3</v>
      </c>
      <c r="J154" s="10">
        <f t="shared" si="51"/>
        <v>1.341741345941029E-6</v>
      </c>
      <c r="K154" s="12">
        <f t="shared" si="52"/>
        <v>-9.5989882709044974E-15</v>
      </c>
      <c r="L154" s="10">
        <f t="shared" si="53"/>
        <v>0.92340609659167072</v>
      </c>
      <c r="M154" s="13">
        <f t="shared" si="54"/>
        <v>6.1804148056217887E-10</v>
      </c>
      <c r="N154" s="14">
        <f t="shared" si="55"/>
        <v>2.8437973325920506E-3</v>
      </c>
      <c r="O154" s="14">
        <f t="shared" si="56"/>
        <v>3.8643106957140563E-6</v>
      </c>
      <c r="P154" s="15">
        <v>152</v>
      </c>
      <c r="Q154" s="8">
        <f t="shared" si="57"/>
        <v>0.92340478938980375</v>
      </c>
      <c r="R154" s="201"/>
      <c r="S154" s="22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8">
        <f t="shared" si="45"/>
        <v>-0.2600084727811901</v>
      </c>
      <c r="B155" s="9">
        <v>0.2600084727811901</v>
      </c>
      <c r="C155" s="9">
        <v>0.92332755822930179</v>
      </c>
      <c r="D155" s="10">
        <f t="shared" si="46"/>
        <v>0.73619894897166627</v>
      </c>
      <c r="E155" s="10">
        <f t="shared" si="47"/>
        <v>0.1831886151515606</v>
      </c>
      <c r="F155" s="10">
        <f t="shared" si="48"/>
        <v>7.2105533186240647E-2</v>
      </c>
      <c r="G155" s="10">
        <f t="shared" si="58"/>
        <v>4.7130703948074087E-3</v>
      </c>
      <c r="H155" s="10">
        <f t="shared" si="49"/>
        <v>0.25529414833780129</v>
      </c>
      <c r="I155" s="10">
        <f t="shared" si="50"/>
        <v>4.713070394807368E-3</v>
      </c>
      <c r="J155" s="10">
        <f t="shared" si="51"/>
        <v>1.2540485814500357E-6</v>
      </c>
      <c r="K155" s="12">
        <f t="shared" si="52"/>
        <v>-8.45323810949237E-15</v>
      </c>
      <c r="L155" s="10">
        <f t="shared" si="53"/>
        <v>0.92304773143129537</v>
      </c>
      <c r="M155" s="13">
        <f t="shared" si="54"/>
        <v>7.8303036882526759E-8</v>
      </c>
      <c r="N155" s="14">
        <f t="shared" si="55"/>
        <v>2.7269568401833036E-3</v>
      </c>
      <c r="O155" s="14">
        <f t="shared" si="56"/>
        <v>3.9446470518614367E-6</v>
      </c>
      <c r="P155" s="15">
        <v>153</v>
      </c>
      <c r="Q155" s="8">
        <f t="shared" si="57"/>
        <v>0.92304650966478086</v>
      </c>
      <c r="R155" s="201"/>
      <c r="S155" s="22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8">
        <f t="shared" si="45"/>
        <v>-0.25863164583774595</v>
      </c>
      <c r="B156" s="9">
        <v>0.25863164583774595</v>
      </c>
      <c r="C156" s="9">
        <v>0.92339819213567809</v>
      </c>
      <c r="D156" s="10">
        <f t="shared" si="46"/>
        <v>0.73482212202822206</v>
      </c>
      <c r="E156" s="10">
        <f t="shared" si="47"/>
        <v>0.18318557536716767</v>
      </c>
      <c r="F156" s="10">
        <f t="shared" si="48"/>
        <v>7.0833298580412249E-2</v>
      </c>
      <c r="G156" s="10">
        <f t="shared" si="58"/>
        <v>4.6116063865060397E-3</v>
      </c>
      <c r="H156" s="10">
        <f t="shared" si="49"/>
        <v>0.25401887394757994</v>
      </c>
      <c r="I156" s="10">
        <f t="shared" si="50"/>
        <v>4.6116063865060215E-3</v>
      </c>
      <c r="J156" s="10">
        <f t="shared" si="51"/>
        <v>1.1655036599907163E-6</v>
      </c>
      <c r="K156" s="12">
        <f t="shared" si="52"/>
        <v>-7.3652195453605768E-15</v>
      </c>
      <c r="L156" s="10">
        <f t="shared" si="53"/>
        <v>0.92265865514936918</v>
      </c>
      <c r="M156" s="13">
        <f t="shared" si="54"/>
        <v>5.4691495411886269E-7</v>
      </c>
      <c r="N156" s="14">
        <f t="shared" si="55"/>
        <v>2.6055493083940052E-3</v>
      </c>
      <c r="O156" s="14">
        <f t="shared" si="56"/>
        <v>4.0242650006433205E-6</v>
      </c>
      <c r="P156" s="15">
        <v>154</v>
      </c>
      <c r="Q156" s="8">
        <f t="shared" si="57"/>
        <v>0.92265751964842768</v>
      </c>
      <c r="R156" s="201"/>
      <c r="S156" s="22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8">
        <f t="shared" si="45"/>
        <v>-0.2572548188943018</v>
      </c>
      <c r="B157" s="9">
        <v>0.2572548188943018</v>
      </c>
      <c r="C157" s="9">
        <v>0.92318409512062771</v>
      </c>
      <c r="D157" s="10">
        <f t="shared" si="46"/>
        <v>0.73344529508477796</v>
      </c>
      <c r="E157" s="10">
        <f t="shared" si="47"/>
        <v>0.18318218195580921</v>
      </c>
      <c r="F157" s="10">
        <f t="shared" si="48"/>
        <v>6.955832847657277E-2</v>
      </c>
      <c r="G157" s="10">
        <f t="shared" si="58"/>
        <v>4.5132252514479831E-3</v>
      </c>
      <c r="H157" s="10">
        <f t="shared" si="49"/>
        <v>0.25274051043238199</v>
      </c>
      <c r="I157" s="10">
        <f t="shared" si="50"/>
        <v>4.5132252514479641E-3</v>
      </c>
      <c r="J157" s="10">
        <f t="shared" si="51"/>
        <v>1.0832104718383702E-6</v>
      </c>
      <c r="K157" s="12">
        <f t="shared" si="52"/>
        <v>-6.4170890823313456E-15</v>
      </c>
      <c r="L157" s="10">
        <f t="shared" si="53"/>
        <v>0.92226874857051078</v>
      </c>
      <c r="M157" s="13">
        <f t="shared" si="54"/>
        <v>8.3785930681097564E-7</v>
      </c>
      <c r="N157" s="14">
        <f t="shared" si="55"/>
        <v>2.4893165269899435E-3</v>
      </c>
      <c r="O157" s="14">
        <f t="shared" si="56"/>
        <v>4.0962065249372913E-6</v>
      </c>
      <c r="P157" s="15">
        <v>155</v>
      </c>
      <c r="Q157" s="8">
        <f t="shared" si="57"/>
        <v>0.92226769324434299</v>
      </c>
      <c r="R157" s="201"/>
      <c r="S157" s="22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8">
        <f t="shared" si="45"/>
        <v>-0.2558779919508577</v>
      </c>
      <c r="B158" s="9">
        <v>0.2558779919508577</v>
      </c>
      <c r="C158" s="9">
        <v>0.92162734253686518</v>
      </c>
      <c r="D158" s="10">
        <f t="shared" si="46"/>
        <v>0.73206846814133386</v>
      </c>
      <c r="E158" s="10">
        <f t="shared" si="47"/>
        <v>0.18317839333318853</v>
      </c>
      <c r="F158" s="10">
        <f t="shared" si="48"/>
        <v>6.8280793056467518E-2</v>
      </c>
      <c r="G158" s="10">
        <f t="shared" si="58"/>
        <v>4.4177988335651203E-3</v>
      </c>
      <c r="H158" s="10">
        <f t="shared" si="49"/>
        <v>0.25145918638965603</v>
      </c>
      <c r="I158" s="10">
        <f t="shared" si="50"/>
        <v>4.4177988335651307E-3</v>
      </c>
      <c r="J158" s="10">
        <f t="shared" si="51"/>
        <v>1.0067276365359395E-6</v>
      </c>
      <c r="K158" s="12">
        <f t="shared" si="52"/>
        <v>-5.5933035980599746E-15</v>
      </c>
      <c r="L158" s="10">
        <f t="shared" si="53"/>
        <v>0.92187806329834376</v>
      </c>
      <c r="M158" s="13">
        <f t="shared" si="54"/>
        <v>6.2860900236401248E-8</v>
      </c>
      <c r="N158" s="14">
        <f t="shared" si="55"/>
        <v>2.378057544916426E-3</v>
      </c>
      <c r="O158" s="14">
        <f t="shared" si="56"/>
        <v>4.1605445246182785E-6</v>
      </c>
      <c r="P158" s="15">
        <v>156</v>
      </c>
      <c r="Q158" s="8">
        <f t="shared" si="57"/>
        <v>0.92187708248616851</v>
      </c>
      <c r="R158" s="201"/>
      <c r="S158" s="22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8">
        <f t="shared" si="45"/>
        <v>-0.25450116500741354</v>
      </c>
      <c r="B159" s="9">
        <v>0.25450116500741354</v>
      </c>
      <c r="C159" s="9">
        <v>0.92141042117504213</v>
      </c>
      <c r="D159" s="10">
        <f t="shared" si="46"/>
        <v>0.73069164119788965</v>
      </c>
      <c r="E159" s="10">
        <f t="shared" si="47"/>
        <v>0.18317416300974013</v>
      </c>
      <c r="F159" s="10">
        <f t="shared" si="48"/>
        <v>6.7000860962795561E-2</v>
      </c>
      <c r="G159" s="10">
        <f t="shared" si="58"/>
        <v>4.325205389945519E-3</v>
      </c>
      <c r="H159" s="10">
        <f t="shared" si="49"/>
        <v>0.25017502397253572</v>
      </c>
      <c r="I159" s="10">
        <f t="shared" si="50"/>
        <v>4.3252053899454929E-3</v>
      </c>
      <c r="J159" s="10">
        <f t="shared" si="51"/>
        <v>9.3564493233583049E-7</v>
      </c>
      <c r="K159" s="12">
        <f t="shared" si="52"/>
        <v>-4.8738790781032498E-15</v>
      </c>
      <c r="L159" s="10">
        <f t="shared" si="53"/>
        <v>0.92148665049627965</v>
      </c>
      <c r="M159" s="13">
        <f t="shared" si="54"/>
        <v>5.8109094163329872E-9</v>
      </c>
      <c r="N159" s="14">
        <f t="shared" si="55"/>
        <v>2.2715775607827036E-3</v>
      </c>
      <c r="O159" s="14">
        <f t="shared" si="56"/>
        <v>4.2173872607118706E-6</v>
      </c>
      <c r="P159" s="15">
        <v>157</v>
      </c>
      <c r="Q159" s="8">
        <f t="shared" si="57"/>
        <v>0.92148573893697772</v>
      </c>
      <c r="R159" s="201"/>
      <c r="S159" s="22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8">
        <f t="shared" si="45"/>
        <v>-0.25312433806396939</v>
      </c>
      <c r="B160" s="9">
        <v>0.25312433806396939</v>
      </c>
      <c r="C160" s="9">
        <v>0.92188711469844487</v>
      </c>
      <c r="D160" s="10">
        <f t="shared" si="46"/>
        <v>0.72931481425444555</v>
      </c>
      <c r="E160" s="10">
        <f t="shared" si="47"/>
        <v>0.18316943901558716</v>
      </c>
      <c r="F160" s="10">
        <f t="shared" si="48"/>
        <v>6.5718700229862523E-2</v>
      </c>
      <c r="G160" s="10">
        <f t="shared" si="58"/>
        <v>4.2353292374227094E-3</v>
      </c>
      <c r="H160" s="10">
        <f t="shared" si="49"/>
        <v>0.2488881392454497</v>
      </c>
      <c r="I160" s="10">
        <f t="shared" si="50"/>
        <v>4.2353292374226904E-3</v>
      </c>
      <c r="J160" s="10">
        <f t="shared" si="51"/>
        <v>8.6958109700278763E-7</v>
      </c>
      <c r="K160" s="12">
        <f t="shared" si="52"/>
        <v>-4.2454928461656972E-15</v>
      </c>
      <c r="L160" s="10">
        <f t="shared" si="53"/>
        <v>0.92109456116992583</v>
      </c>
      <c r="M160" s="13">
        <f t="shared" si="54"/>
        <v>6.2814109556797356E-7</v>
      </c>
      <c r="N160" s="14">
        <f t="shared" si="55"/>
        <v>2.1696878765682815E-3</v>
      </c>
      <c r="O160" s="14">
        <f t="shared" si="56"/>
        <v>4.2668742316724544E-6</v>
      </c>
      <c r="P160" s="15">
        <v>158</v>
      </c>
      <c r="Q160" s="8">
        <f t="shared" si="57"/>
        <v>0.92109371397382545</v>
      </c>
      <c r="R160" s="201"/>
      <c r="S160" s="22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8">
        <f t="shared" si="45"/>
        <v>-0.25174751112052529</v>
      </c>
      <c r="B161" s="9">
        <v>0.25174751112052529</v>
      </c>
      <c r="C161" s="9">
        <v>0.92059460425189088</v>
      </c>
      <c r="D161" s="10">
        <f t="shared" si="46"/>
        <v>0.72793798731100146</v>
      </c>
      <c r="E161" s="10">
        <f t="shared" si="47"/>
        <v>0.18316416325959139</v>
      </c>
      <c r="F161" s="10">
        <f t="shared" si="48"/>
        <v>6.443447926062118E-2</v>
      </c>
      <c r="G161" s="10">
        <f t="shared" si="58"/>
        <v>4.1480604185288594E-3</v>
      </c>
      <c r="H161" s="10">
        <f t="shared" si="49"/>
        <v>0.24759864252021258</v>
      </c>
      <c r="I161" s="10">
        <f t="shared" si="50"/>
        <v>4.1480604185288655E-3</v>
      </c>
      <c r="J161" s="10">
        <f t="shared" si="51"/>
        <v>8.0818178385029988E-7</v>
      </c>
      <c r="K161" s="12">
        <f t="shared" si="52"/>
        <v>-3.6992631180503377E-15</v>
      </c>
      <c r="L161" s="10">
        <f t="shared" si="53"/>
        <v>0.92070184646382736</v>
      </c>
      <c r="M161" s="13">
        <f t="shared" si="54"/>
        <v>1.1500892021027985E-8</v>
      </c>
      <c r="N161" s="14">
        <f t="shared" si="55"/>
        <v>2.0722058376224464E-3</v>
      </c>
      <c r="O161" s="14">
        <f t="shared" si="56"/>
        <v>4.3091722410701654E-6</v>
      </c>
      <c r="P161" s="15">
        <v>159</v>
      </c>
      <c r="Q161" s="8">
        <f t="shared" si="57"/>
        <v>0.92070105908648181</v>
      </c>
      <c r="R161" s="201"/>
      <c r="S161" s="22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8">
        <f t="shared" si="45"/>
        <v>-0.25037068417708114</v>
      </c>
      <c r="B162" s="9">
        <v>0.25037068417708114</v>
      </c>
      <c r="C162" s="9">
        <v>0.92091014180434738</v>
      </c>
      <c r="D162" s="10">
        <f t="shared" si="46"/>
        <v>0.72656116036755725</v>
      </c>
      <c r="E162" s="10">
        <f t="shared" si="47"/>
        <v>0.18315827081537503</v>
      </c>
      <c r="F162" s="10">
        <f t="shared" si="48"/>
        <v>6.3148367858057303E-2</v>
      </c>
      <c r="G162" s="10">
        <f t="shared" si="58"/>
        <v>4.0632943859868625E-3</v>
      </c>
      <c r="H162" s="10">
        <f t="shared" si="49"/>
        <v>0.24630663867343236</v>
      </c>
      <c r="I162" s="10">
        <f t="shared" si="50"/>
        <v>4.0632943859868365E-3</v>
      </c>
      <c r="J162" s="10">
        <f t="shared" si="51"/>
        <v>7.5111766194153843E-7</v>
      </c>
      <c r="K162" s="12">
        <f t="shared" si="52"/>
        <v>-3.224087663510935E-15</v>
      </c>
      <c r="L162" s="10">
        <f t="shared" si="53"/>
        <v>0.92030855797496602</v>
      </c>
      <c r="M162" s="13">
        <f t="shared" si="54"/>
        <v>3.6190310377313886E-7</v>
      </c>
      <c r="N162" s="14">
        <f t="shared" si="55"/>
        <v>1.9789547603832713E-3</v>
      </c>
      <c r="O162" s="14">
        <f t="shared" si="56"/>
        <v>4.3444716748612106E-6</v>
      </c>
      <c r="P162" s="15">
        <v>160</v>
      </c>
      <c r="Q162" s="8">
        <f t="shared" si="57"/>
        <v>0.92030782619278184</v>
      </c>
      <c r="R162" s="201"/>
      <c r="S162" s="22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8">
        <f t="shared" si="45"/>
        <v>-0.24909976699851721</v>
      </c>
      <c r="B163" s="9">
        <v>0.24909976699851721</v>
      </c>
      <c r="C163" s="9">
        <v>0.92019187033044858</v>
      </c>
      <c r="D163" s="10">
        <f t="shared" si="46"/>
        <v>0.72529024318899338</v>
      </c>
      <c r="E163" s="10">
        <f t="shared" si="47"/>
        <v>0.1831522216699886</v>
      </c>
      <c r="F163" s="10">
        <f t="shared" si="48"/>
        <v>6.1959659151390158E-2</v>
      </c>
      <c r="G163" s="10">
        <f t="shared" si="58"/>
        <v>3.9871841513162698E-3</v>
      </c>
      <c r="H163" s="10">
        <f t="shared" si="49"/>
        <v>0.24511188082137875</v>
      </c>
      <c r="I163" s="10">
        <f t="shared" si="50"/>
        <v>3.9871841513162785E-3</v>
      </c>
      <c r="J163" s="10">
        <f t="shared" si="51"/>
        <v>7.0202582218812526E-7</v>
      </c>
      <c r="K163" s="12">
        <f t="shared" si="52"/>
        <v>-2.8399504969907471E-15</v>
      </c>
      <c r="L163" s="10">
        <f t="shared" si="53"/>
        <v>0.91994505845554098</v>
      </c>
      <c r="M163" s="13">
        <f t="shared" si="54"/>
        <v>6.0916101595406891E-8</v>
      </c>
      <c r="N163" s="14">
        <f t="shared" si="55"/>
        <v>1.8964843308778665E-3</v>
      </c>
      <c r="O163" s="14">
        <f t="shared" si="56"/>
        <v>4.3710257391812088E-6</v>
      </c>
      <c r="P163" s="15">
        <v>161</v>
      </c>
      <c r="Q163" s="8">
        <f t="shared" si="57"/>
        <v>0.91994437450146072</v>
      </c>
      <c r="R163" s="201"/>
      <c r="S163" s="22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8">
        <f t="shared" si="45"/>
        <v>-0.24772294005507309</v>
      </c>
      <c r="B164" s="9">
        <v>0.24772294005507309</v>
      </c>
      <c r="C164" s="9">
        <v>0.91936517287649666</v>
      </c>
      <c r="D164" s="10">
        <f t="shared" si="46"/>
        <v>0.72391341624554928</v>
      </c>
      <c r="E164" s="10">
        <f t="shared" si="47"/>
        <v>0.1831449320090609</v>
      </c>
      <c r="F164" s="10">
        <f t="shared" si="48"/>
        <v>6.0670399713551079E-2</v>
      </c>
      <c r="G164" s="10">
        <f t="shared" si="58"/>
        <v>3.9069558754277756E-3</v>
      </c>
      <c r="H164" s="10">
        <f t="shared" si="49"/>
        <v>0.24381533172261197</v>
      </c>
      <c r="I164" s="10">
        <f t="shared" si="50"/>
        <v>3.9069558754277886E-3</v>
      </c>
      <c r="J164" s="10">
        <f t="shared" si="51"/>
        <v>6.5245703333263195E-7</v>
      </c>
      <c r="K164" s="12">
        <f t="shared" si="52"/>
        <v>-2.4735768988645428E-15</v>
      </c>
      <c r="L164" s="10">
        <f t="shared" si="53"/>
        <v>0.91955081474667599</v>
      </c>
      <c r="M164" s="13">
        <f t="shared" si="54"/>
        <v>3.4462903963679828E-8</v>
      </c>
      <c r="N164" s="14">
        <f t="shared" si="55"/>
        <v>1.8108946847162437E-3</v>
      </c>
      <c r="O164" s="14">
        <f t="shared" si="56"/>
        <v>4.3934725152070994E-6</v>
      </c>
      <c r="P164" s="15">
        <v>162</v>
      </c>
      <c r="Q164" s="8">
        <f t="shared" si="57"/>
        <v>0.91955017908537096</v>
      </c>
      <c r="R164" s="201"/>
      <c r="S164" s="22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8">
        <f t="shared" si="45"/>
        <v>-0.24634611311162893</v>
      </c>
      <c r="B165" s="9">
        <v>0.24634611311162893</v>
      </c>
      <c r="C165" s="9">
        <v>0.91943402386144768</v>
      </c>
      <c r="D165" s="10">
        <f t="shared" si="46"/>
        <v>0.72253658930210507</v>
      </c>
      <c r="E165" s="10">
        <f t="shared" si="47"/>
        <v>0.18313678879407708</v>
      </c>
      <c r="F165" s="10">
        <f t="shared" si="48"/>
        <v>5.9379764849283437E-2</v>
      </c>
      <c r="G165" s="10">
        <f t="shared" si="58"/>
        <v>3.8289530801167773E-3</v>
      </c>
      <c r="H165" s="10">
        <f t="shared" si="49"/>
        <v>0.24251655364336053</v>
      </c>
      <c r="I165" s="10">
        <f t="shared" si="50"/>
        <v>3.8289530801167656E-3</v>
      </c>
      <c r="J165" s="10">
        <f t="shared" si="51"/>
        <v>6.0638815164080354E-7</v>
      </c>
      <c r="K165" s="12">
        <f t="shared" si="52"/>
        <v>-2.1560531138218215E-15</v>
      </c>
      <c r="L165" s="10">
        <f t="shared" si="53"/>
        <v>0.91915615390635852</v>
      </c>
      <c r="M165" s="13">
        <f t="shared" si="54"/>
        <v>7.7211711941252115E-8</v>
      </c>
      <c r="N165" s="14">
        <f t="shared" si="55"/>
        <v>1.7290529516745066E-3</v>
      </c>
      <c r="O165" s="14">
        <f t="shared" si="56"/>
        <v>4.4095805494318163E-6</v>
      </c>
      <c r="P165" s="15">
        <v>163</v>
      </c>
      <c r="Q165" s="8">
        <f t="shared" si="57"/>
        <v>0.91915556312801727</v>
      </c>
      <c r="R165" s="201"/>
      <c r="S165" s="22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8">
        <f t="shared" si="45"/>
        <v>-0.2449692861681842</v>
      </c>
      <c r="B166" s="9">
        <v>0.2449692861681842</v>
      </c>
      <c r="C166" s="9">
        <v>0.91769274825956471</v>
      </c>
      <c r="D166" s="10">
        <f t="shared" si="46"/>
        <v>0.72115976235866031</v>
      </c>
      <c r="E166" s="10">
        <f t="shared" si="47"/>
        <v>0.18312769172663035</v>
      </c>
      <c r="F166" s="10">
        <f t="shared" si="48"/>
        <v>5.8087941147865051E-2</v>
      </c>
      <c r="G166" s="10">
        <f t="shared" si="58"/>
        <v>3.7530897216221937E-3</v>
      </c>
      <c r="H166" s="10">
        <f t="shared" si="49"/>
        <v>0.24121563287449541</v>
      </c>
      <c r="I166" s="10">
        <f t="shared" si="50"/>
        <v>3.7530897216221854E-3</v>
      </c>
      <c r="J166" s="10">
        <f t="shared" si="51"/>
        <v>5.635720666059573E-7</v>
      </c>
      <c r="K166" s="12">
        <f t="shared" si="52"/>
        <v>-1.8784973576655884E-15</v>
      </c>
      <c r="L166" s="10">
        <f t="shared" si="53"/>
        <v>0.91876113274413995</v>
      </c>
      <c r="M166" s="13">
        <f t="shared" si="54"/>
        <v>1.1414454068811154E-6</v>
      </c>
      <c r="N166" s="14">
        <f t="shared" si="55"/>
        <v>1.6508049843431761E-3</v>
      </c>
      <c r="O166" s="14">
        <f t="shared" si="56"/>
        <v>4.4196011165962733E-6</v>
      </c>
      <c r="P166" s="15">
        <v>164</v>
      </c>
      <c r="Q166" s="8">
        <f t="shared" si="57"/>
        <v>0.91876058367970015</v>
      </c>
      <c r="R166" s="201"/>
      <c r="S166" s="22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8">
        <f t="shared" si="45"/>
        <v>-0.24359245922474007</v>
      </c>
      <c r="B167" s="9">
        <v>0.24359245922474007</v>
      </c>
      <c r="C167" s="9">
        <v>0.91806784346437031</v>
      </c>
      <c r="D167" s="10">
        <f t="shared" si="46"/>
        <v>0.71978293541521621</v>
      </c>
      <c r="E167" s="10">
        <f t="shared" si="47"/>
        <v>0.18311752880906249</v>
      </c>
      <c r="F167" s="10">
        <f t="shared" si="48"/>
        <v>5.6795122781384065E-2</v>
      </c>
      <c r="G167" s="10">
        <f t="shared" si="58"/>
        <v>3.6792838551796617E-3</v>
      </c>
      <c r="H167" s="10">
        <f t="shared" si="49"/>
        <v>0.23991265159044656</v>
      </c>
      <c r="I167" s="10">
        <f t="shared" si="50"/>
        <v>3.6792838551796526E-3</v>
      </c>
      <c r="J167" s="10">
        <f t="shared" si="51"/>
        <v>5.2377911386119471E-7</v>
      </c>
      <c r="K167" s="12">
        <f t="shared" si="52"/>
        <v>-1.6364687382973469E-15</v>
      </c>
      <c r="L167" s="10">
        <f t="shared" si="53"/>
        <v>0.91836581040503784</v>
      </c>
      <c r="M167" s="13">
        <f t="shared" si="54"/>
        <v>8.8784297730765382E-8</v>
      </c>
      <c r="N167" s="14">
        <f t="shared" si="55"/>
        <v>1.5760021146192997E-3</v>
      </c>
      <c r="O167" s="14">
        <f t="shared" si="56"/>
        <v>4.4237940801745875E-6</v>
      </c>
      <c r="P167" s="15">
        <v>165</v>
      </c>
      <c r="Q167" s="8">
        <f t="shared" si="57"/>
        <v>0.9183653001091896</v>
      </c>
      <c r="R167" s="201"/>
      <c r="S167" s="22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8">
        <f t="shared" si="45"/>
        <v>-0.24221563228129592</v>
      </c>
      <c r="B168" s="9">
        <v>0.24221563228129592</v>
      </c>
      <c r="C168" s="9">
        <v>0.9165575838501715</v>
      </c>
      <c r="D168" s="10">
        <f t="shared" si="46"/>
        <v>0.71840610847177211</v>
      </c>
      <c r="E168" s="10">
        <f t="shared" si="47"/>
        <v>0.18310617501528434</v>
      </c>
      <c r="F168" s="10">
        <f t="shared" si="48"/>
        <v>5.5501513057916577E-2</v>
      </c>
      <c r="G168" s="10">
        <f t="shared" si="58"/>
        <v>3.6074574122513595E-3</v>
      </c>
      <c r="H168" s="10">
        <f t="shared" si="49"/>
        <v>0.23860768807320093</v>
      </c>
      <c r="I168" s="10">
        <f t="shared" si="50"/>
        <v>3.6074574122513425E-3</v>
      </c>
      <c r="J168" s="10">
        <f t="shared" si="51"/>
        <v>4.8679584364485984E-7</v>
      </c>
      <c r="K168" s="12">
        <f t="shared" si="52"/>
        <v>-1.4255263636185992E-15</v>
      </c>
      <c r="L168" s="10">
        <f t="shared" si="53"/>
        <v>0.9179702488432262</v>
      </c>
      <c r="M168" s="13">
        <f t="shared" si="54"/>
        <v>1.9956223826022409E-6</v>
      </c>
      <c r="N168" s="14">
        <f t="shared" si="55"/>
        <v>1.5045010339487829E-3</v>
      </c>
      <c r="O168" s="14">
        <f t="shared" si="56"/>
        <v>4.4224255290434189E-6</v>
      </c>
      <c r="P168" s="15">
        <v>166</v>
      </c>
      <c r="Q168" s="8">
        <f t="shared" si="57"/>
        <v>0.91796977457861462</v>
      </c>
      <c r="R168" s="201"/>
      <c r="S168" s="22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8">
        <f t="shared" si="45"/>
        <v>-0.24083880533785179</v>
      </c>
      <c r="B169" s="9">
        <v>0.24083880533785179</v>
      </c>
      <c r="C169" s="9">
        <v>0.91630014094644452</v>
      </c>
      <c r="D169" s="10">
        <f t="shared" si="46"/>
        <v>0.7170292815283279</v>
      </c>
      <c r="E169" s="10">
        <f t="shared" si="47"/>
        <v>0.18309349082065857</v>
      </c>
      <c r="F169" s="10">
        <f t="shared" si="48"/>
        <v>5.4207326102650472E-2</v>
      </c>
      <c r="G169" s="10">
        <f t="shared" si="58"/>
        <v>3.5375359906666126E-3</v>
      </c>
      <c r="H169" s="10">
        <f t="shared" si="49"/>
        <v>0.23730081692330904</v>
      </c>
      <c r="I169" s="10">
        <f t="shared" si="50"/>
        <v>3.5375359906666104E-3</v>
      </c>
      <c r="J169" s="10">
        <f t="shared" si="51"/>
        <v>4.5242387614260372E-7</v>
      </c>
      <c r="K169" s="12">
        <f t="shared" si="52"/>
        <v>-1.2434497875800981E-15</v>
      </c>
      <c r="L169" s="10">
        <f t="shared" si="53"/>
        <v>0.91757451333492945</v>
      </c>
      <c r="M169" s="13">
        <f t="shared" si="54"/>
        <v>1.6240249845327969E-6</v>
      </c>
      <c r="N169" s="14">
        <f t="shared" si="55"/>
        <v>1.4361636691407149E-3</v>
      </c>
      <c r="O169" s="14">
        <f t="shared" si="56"/>
        <v>4.4157656336751313E-6</v>
      </c>
      <c r="P169" s="15">
        <v>167</v>
      </c>
      <c r="Q169" s="8">
        <f t="shared" si="57"/>
        <v>0.9175740725574727</v>
      </c>
      <c r="R169" s="201"/>
      <c r="S169" s="22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8">
        <f t="shared" si="45"/>
        <v>-0.23946197839440767</v>
      </c>
      <c r="B170" s="9">
        <v>0.23946197839440767</v>
      </c>
      <c r="C170" s="9">
        <v>0.91728542979131589</v>
      </c>
      <c r="D170" s="10">
        <f t="shared" si="46"/>
        <v>0.7156524545848838</v>
      </c>
      <c r="E170" s="10">
        <f t="shared" si="47"/>
        <v>0.18307932057866835</v>
      </c>
      <c r="F170" s="10">
        <f t="shared" si="48"/>
        <v>5.2912788679955476E-2</v>
      </c>
      <c r="G170" s="10">
        <f t="shared" si="58"/>
        <v>3.4694486569462127E-3</v>
      </c>
      <c r="H170" s="10">
        <f t="shared" si="49"/>
        <v>0.23599210925862385</v>
      </c>
      <c r="I170" s="10">
        <f t="shared" si="50"/>
        <v>3.4694486569461932E-3</v>
      </c>
      <c r="J170" s="10">
        <f t="shared" si="51"/>
        <v>4.2047883762201603E-7</v>
      </c>
      <c r="K170" s="12">
        <f t="shared" si="52"/>
        <v>-1.0835776720340942E-15</v>
      </c>
      <c r="L170" s="10">
        <f t="shared" si="53"/>
        <v>0.91717867303449008</v>
      </c>
      <c r="M170" s="13">
        <f t="shared" si="54"/>
        <v>1.1397005127965103E-8</v>
      </c>
      <c r="N170" s="14">
        <f t="shared" si="55"/>
        <v>1.3708570545993212E-3</v>
      </c>
      <c r="O170" s="14">
        <f t="shared" si="56"/>
        <v>4.4040867134408115E-6</v>
      </c>
      <c r="P170" s="15">
        <v>168</v>
      </c>
      <c r="Q170" s="8">
        <f t="shared" si="57"/>
        <v>0.91717826337973385</v>
      </c>
      <c r="R170" s="201"/>
      <c r="S170" s="22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8">
        <f t="shared" si="45"/>
        <v>-0.23808515145096351</v>
      </c>
      <c r="B171" s="9">
        <v>0.23808515145096351</v>
      </c>
      <c r="C171" s="9">
        <v>0.91645459978633814</v>
      </c>
      <c r="D171" s="10">
        <f t="shared" si="46"/>
        <v>0.7142756276414397</v>
      </c>
      <c r="E171" s="10">
        <f t="shared" si="47"/>
        <v>0.18306349073174852</v>
      </c>
      <c r="F171" s="10">
        <f t="shared" si="48"/>
        <v>5.1618142169728695E-2</v>
      </c>
      <c r="G171" s="10">
        <f t="shared" si="58"/>
        <v>3.4031277601146367E-3</v>
      </c>
      <c r="H171" s="10">
        <f t="shared" si="49"/>
        <v>0.2346816329014772</v>
      </c>
      <c r="I171" s="10">
        <f t="shared" si="50"/>
        <v>3.4031277601146537E-3</v>
      </c>
      <c r="J171" s="10">
        <f t="shared" si="51"/>
        <v>3.907893716583245E-7</v>
      </c>
      <c r="K171" s="12">
        <f t="shared" si="52"/>
        <v>-9.4368957093133849E-16</v>
      </c>
      <c r="L171" s="10">
        <f t="shared" si="53"/>
        <v>0.91678280157767955</v>
      </c>
      <c r="M171" s="13">
        <f t="shared" si="54"/>
        <v>1.0771641583970994E-7</v>
      </c>
      <c r="N171" s="14">
        <f t="shared" si="55"/>
        <v>1.3084532017525754E-3</v>
      </c>
      <c r="O171" s="14">
        <f t="shared" si="56"/>
        <v>4.3876615054493679E-6</v>
      </c>
      <c r="P171" s="15">
        <v>169</v>
      </c>
      <c r="Q171" s="8">
        <f t="shared" si="57"/>
        <v>0.91678242084811479</v>
      </c>
      <c r="R171" s="201"/>
      <c r="S171" s="22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8">
        <f t="shared" si="45"/>
        <v>-0.23670832450751939</v>
      </c>
      <c r="B172" s="9">
        <v>0.23670832450751939</v>
      </c>
      <c r="C172" s="9">
        <v>0.91505541834114557</v>
      </c>
      <c r="D172" s="10">
        <f t="shared" si="46"/>
        <v>0.71289880069799549</v>
      </c>
      <c r="E172" s="10">
        <f t="shared" si="47"/>
        <v>0.1830458078435224</v>
      </c>
      <c r="F172" s="10">
        <f t="shared" si="48"/>
        <v>5.0323644711441289E-2</v>
      </c>
      <c r="G172" s="10">
        <f t="shared" si="58"/>
        <v>3.3385087563355259E-3</v>
      </c>
      <c r="H172" s="10">
        <f t="shared" si="49"/>
        <v>0.23336945255496369</v>
      </c>
      <c r="I172" s="10">
        <f t="shared" si="50"/>
        <v>3.3385087563355159E-3</v>
      </c>
      <c r="J172" s="10">
        <f t="shared" si="51"/>
        <v>3.6319622017834487E-7</v>
      </c>
      <c r="K172" s="12">
        <f t="shared" si="52"/>
        <v>-8.2156503822258216E-16</v>
      </c>
      <c r="L172" s="10">
        <f t="shared" si="53"/>
        <v>0.91638697773635203</v>
      </c>
      <c r="M172" s="13">
        <f t="shared" si="54"/>
        <v>1.7730504229625957E-6</v>
      </c>
      <c r="N172" s="14">
        <f t="shared" si="55"/>
        <v>1.2488289663910195E-3</v>
      </c>
      <c r="O172" s="14">
        <f t="shared" si="56"/>
        <v>4.3667616245024752E-6</v>
      </c>
      <c r="P172" s="15">
        <v>170</v>
      </c>
      <c r="Q172" s="8">
        <f t="shared" si="57"/>
        <v>0.91638662388962822</v>
      </c>
      <c r="R172" s="201"/>
      <c r="S172" s="22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8">
        <f t="shared" si="45"/>
        <v>-0.23533149756407523</v>
      </c>
      <c r="B173" s="9">
        <v>0.23533149756407523</v>
      </c>
      <c r="C173" s="9">
        <v>0.91528693367534564</v>
      </c>
      <c r="D173" s="10">
        <f t="shared" si="46"/>
        <v>0.7115219737545514</v>
      </c>
      <c r="E173" s="10">
        <f t="shared" si="47"/>
        <v>0.1830260564398542</v>
      </c>
      <c r="F173" s="10">
        <f t="shared" si="48"/>
        <v>4.902957352911369E-2</v>
      </c>
      <c r="G173" s="10">
        <f t="shared" si="58"/>
        <v>3.2755300437380258E-3</v>
      </c>
      <c r="H173" s="10">
        <f t="shared" si="49"/>
        <v>0.23205562996896789</v>
      </c>
      <c r="I173" s="10">
        <f t="shared" si="50"/>
        <v>3.2755300437380284E-3</v>
      </c>
      <c r="J173" s="10">
        <f t="shared" si="51"/>
        <v>3.3755136931172612E-7</v>
      </c>
      <c r="K173" s="12">
        <f t="shared" si="52"/>
        <v>-7.1720407390782538E-16</v>
      </c>
      <c r="L173" s="10">
        <f t="shared" si="53"/>
        <v>0.91599128612848191</v>
      </c>
      <c r="M173" s="13">
        <f t="shared" si="54"/>
        <v>4.9611237823908131E-7</v>
      </c>
      <c r="N173" s="14">
        <f t="shared" si="55"/>
        <v>1.1918659145684521E-3</v>
      </c>
      <c r="O173" s="14">
        <f t="shared" si="56"/>
        <v>4.341656203188009E-6</v>
      </c>
      <c r="P173" s="15">
        <v>171</v>
      </c>
      <c r="Q173" s="8">
        <f t="shared" si="57"/>
        <v>0.91599095726645219</v>
      </c>
      <c r="R173" s="201"/>
      <c r="S173" s="22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8">
        <f t="shared" si="45"/>
        <v>-0.23395467062063111</v>
      </c>
      <c r="B174" s="9">
        <v>0.23395467062063111</v>
      </c>
      <c r="C174" s="9">
        <v>0.91527347840211304</v>
      </c>
      <c r="D174" s="10">
        <f t="shared" si="46"/>
        <v>0.7101451468111073</v>
      </c>
      <c r="E174" s="10">
        <f t="shared" si="47"/>
        <v>0.18300399664668865</v>
      </c>
      <c r="F174" s="10">
        <f t="shared" si="48"/>
        <v>4.7736227449854042E-2</v>
      </c>
      <c r="G174" s="10">
        <f t="shared" si="58"/>
        <v>3.2141328068328104E-3</v>
      </c>
      <c r="H174" s="10">
        <f t="shared" si="49"/>
        <v>0.23074022409654271</v>
      </c>
      <c r="I174" s="10">
        <f t="shared" si="50"/>
        <v>3.2141328068327922E-3</v>
      </c>
      <c r="J174" s="10">
        <f t="shared" si="51"/>
        <v>3.1371725560115345E-7</v>
      </c>
      <c r="K174" s="12">
        <f t="shared" si="52"/>
        <v>-6.2394533983931856E-16</v>
      </c>
      <c r="L174" s="10">
        <f t="shared" si="53"/>
        <v>0.91559581798744227</v>
      </c>
      <c r="M174" s="13">
        <f t="shared" si="54"/>
        <v>1.0390280827022275E-7</v>
      </c>
      <c r="N174" s="14">
        <f t="shared" si="55"/>
        <v>1.1374501876568481E-3</v>
      </c>
      <c r="O174" s="14">
        <f t="shared" si="56"/>
        <v>4.312610700787458E-6</v>
      </c>
      <c r="P174" s="15">
        <v>172</v>
      </c>
      <c r="Q174" s="8">
        <f t="shared" si="57"/>
        <v>0.91559551234598191</v>
      </c>
      <c r="R174" s="201"/>
      <c r="S174" s="22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5">
      <c r="A175" s="8">
        <f t="shared" si="45"/>
        <v>-0.23257784367718698</v>
      </c>
      <c r="B175" s="9">
        <v>0.23257784367718698</v>
      </c>
      <c r="C175" s="9">
        <v>0.91435047830659033</v>
      </c>
      <c r="D175" s="10">
        <f t="shared" si="46"/>
        <v>0.70876831986766309</v>
      </c>
      <c r="E175" s="10">
        <f t="shared" si="47"/>
        <v>0.18297936161373055</v>
      </c>
      <c r="F175" s="10">
        <f t="shared" si="48"/>
        <v>4.6443929627479834E-2</v>
      </c>
      <c r="G175" s="10">
        <f t="shared" si="58"/>
        <v>3.1542608699484179E-3</v>
      </c>
      <c r="H175" s="10">
        <f t="shared" si="49"/>
        <v>0.22942329124121039</v>
      </c>
      <c r="I175" s="10">
        <f t="shared" si="50"/>
        <v>3.1542608699484122E-3</v>
      </c>
      <c r="J175" s="10">
        <f t="shared" si="51"/>
        <v>2.9156602818075752E-7</v>
      </c>
      <c r="K175" s="12">
        <f t="shared" si="52"/>
        <v>-5.4400928206631195E-16</v>
      </c>
      <c r="L175" s="10">
        <f t="shared" si="53"/>
        <v>0.9152006719940412</v>
      </c>
      <c r="M175" s="13">
        <f t="shared" si="54"/>
        <v>7.228293061813129E-7</v>
      </c>
      <c r="N175" s="14">
        <f t="shared" si="55"/>
        <v>1.0854723670917241E-3</v>
      </c>
      <c r="O175" s="14">
        <f t="shared" si="56"/>
        <v>4.2798858695520162E-6</v>
      </c>
      <c r="P175" s="15">
        <v>173</v>
      </c>
      <c r="Q175" s="8">
        <f t="shared" si="57"/>
        <v>0.91520038793358538</v>
      </c>
      <c r="R175" s="201"/>
      <c r="S175" s="22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5">
      <c r="A176" s="8">
        <f t="shared" si="45"/>
        <v>-0.23120101673374283</v>
      </c>
      <c r="B176" s="9">
        <v>0.23120101673374283</v>
      </c>
      <c r="C176" s="9">
        <v>0.91340560522069125</v>
      </c>
      <c r="D176" s="10">
        <f t="shared" si="46"/>
        <v>0.70739149292421899</v>
      </c>
      <c r="E176" s="10">
        <f t="shared" si="47"/>
        <v>0.18295185471476233</v>
      </c>
      <c r="F176" s="10">
        <f t="shared" si="48"/>
        <v>4.5153030480968609E-2</v>
      </c>
      <c r="G176" s="10">
        <f t="shared" si="58"/>
        <v>3.0958605591488025E-3</v>
      </c>
      <c r="H176" s="10">
        <f t="shared" si="49"/>
        <v>0.22810488519573094</v>
      </c>
      <c r="I176" s="10">
        <f t="shared" si="50"/>
        <v>3.0958605591488004E-3</v>
      </c>
      <c r="J176" s="10">
        <f t="shared" si="51"/>
        <v>2.7097886308649923E-7</v>
      </c>
      <c r="K176" s="12">
        <f t="shared" si="52"/>
        <v>-4.7517545453955569E-16</v>
      </c>
      <c r="L176" s="10">
        <f t="shared" si="53"/>
        <v>0.91480595517429686</v>
      </c>
      <c r="M176" s="13">
        <f t="shared" si="54"/>
        <v>1.9609799925632238E-6</v>
      </c>
      <c r="N176" s="14">
        <f t="shared" si="55"/>
        <v>1.0358273392913177E-3</v>
      </c>
      <c r="O176" s="14">
        <f t="shared" si="56"/>
        <v>4.2437368669163874E-6</v>
      </c>
      <c r="P176" s="15">
        <v>174</v>
      </c>
      <c r="Q176" s="8">
        <f t="shared" si="57"/>
        <v>0.9148056911710456</v>
      </c>
      <c r="R176" s="201"/>
      <c r="S176" s="22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5">
      <c r="A177" s="8">
        <f t="shared" si="45"/>
        <v>-0.22971828002541786</v>
      </c>
      <c r="B177" s="9">
        <v>0.22971828002541786</v>
      </c>
      <c r="C177" s="9">
        <v>0.91292361373340436</v>
      </c>
      <c r="D177" s="10">
        <f t="shared" si="46"/>
        <v>0.705908756215894</v>
      </c>
      <c r="E177" s="10">
        <f t="shared" si="47"/>
        <v>0.18291864152259121</v>
      </c>
      <c r="F177" s="10">
        <f t="shared" si="48"/>
        <v>4.3764833166946938E-2</v>
      </c>
      <c r="G177" s="10">
        <f t="shared" si="58"/>
        <v>3.0345549051473478E-3</v>
      </c>
      <c r="H177" s="10">
        <f t="shared" si="49"/>
        <v>0.22668347468953814</v>
      </c>
      <c r="I177" s="10">
        <f t="shared" si="50"/>
        <v>3.0345549051473512E-3</v>
      </c>
      <c r="J177" s="10">
        <f t="shared" si="51"/>
        <v>2.5043073236302838E-7</v>
      </c>
      <c r="K177" s="12">
        <f t="shared" si="52"/>
        <v>-4.0856207306204929E-16</v>
      </c>
      <c r="L177" s="10">
        <f t="shared" si="53"/>
        <v>0.91438148915010919</v>
      </c>
      <c r="M177" s="13">
        <f t="shared" si="54"/>
        <v>2.1254007306322952E-6</v>
      </c>
      <c r="N177" s="14">
        <f t="shared" si="55"/>
        <v>9.848566321138323E-4</v>
      </c>
      <c r="O177" s="14">
        <f t="shared" si="56"/>
        <v>4.2012630104765901E-6</v>
      </c>
      <c r="P177" s="15">
        <v>175</v>
      </c>
      <c r="Q177" s="8">
        <f t="shared" si="57"/>
        <v>0.91438124516603303</v>
      </c>
      <c r="R177" s="201"/>
      <c r="S177" s="22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5">
      <c r="A178" s="8">
        <f t="shared" si="45"/>
        <v>-0.22844736284685396</v>
      </c>
      <c r="B178" s="9">
        <v>0.22844736284685396</v>
      </c>
      <c r="C178" s="9">
        <v>0.91306900398808488</v>
      </c>
      <c r="D178" s="10">
        <f t="shared" si="46"/>
        <v>0.70463783903733013</v>
      </c>
      <c r="E178" s="10">
        <f t="shared" si="47"/>
        <v>0.18288687152338504</v>
      </c>
      <c r="F178" s="10">
        <f t="shared" si="48"/>
        <v>4.2576985405122378E-2</v>
      </c>
      <c r="G178" s="10">
        <f t="shared" si="58"/>
        <v>2.9832718555668977E-3</v>
      </c>
      <c r="H178" s="10">
        <f t="shared" si="49"/>
        <v>0.2254638569285074</v>
      </c>
      <c r="I178" s="10">
        <f t="shared" si="50"/>
        <v>2.9832718555669116E-3</v>
      </c>
      <c r="J178" s="10">
        <f t="shared" si="51"/>
        <v>2.3406277965119561E-7</v>
      </c>
      <c r="K178" s="12">
        <f t="shared" si="52"/>
        <v>-3.5971225997854423E-16</v>
      </c>
      <c r="L178" s="10">
        <f t="shared" si="53"/>
        <v>0.91401828474896951</v>
      </c>
      <c r="M178" s="13">
        <f t="shared" si="54"/>
        <v>9.0113396298570187E-7</v>
      </c>
      <c r="N178" s="14">
        <f t="shared" si="55"/>
        <v>9.4313592672282034E-4</v>
      </c>
      <c r="O178" s="14">
        <f t="shared" si="56"/>
        <v>4.1621546081605426E-6</v>
      </c>
      <c r="P178" s="15">
        <v>176</v>
      </c>
      <c r="Q178" s="8">
        <f t="shared" si="57"/>
        <v>0.91401805671149772</v>
      </c>
      <c r="R178" s="201"/>
      <c r="S178" s="22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5">
      <c r="A179" s="8">
        <f t="shared" si="45"/>
        <v>-0.22696462613852958</v>
      </c>
      <c r="B179" s="9">
        <v>0.22696462613852958</v>
      </c>
      <c r="C179" s="9">
        <v>0.91348356098481065</v>
      </c>
      <c r="D179" s="10">
        <f t="shared" si="46"/>
        <v>0.70315510232900569</v>
      </c>
      <c r="E179" s="10">
        <f t="shared" si="47"/>
        <v>0.18284550553421844</v>
      </c>
      <c r="F179" s="10">
        <f t="shared" si="48"/>
        <v>4.1194038966823582E-2</v>
      </c>
      <c r="G179" s="10">
        <f t="shared" si="58"/>
        <v>2.924865323534892E-3</v>
      </c>
      <c r="H179" s="10">
        <f t="shared" si="49"/>
        <v>0.22403954450104202</v>
      </c>
      <c r="I179" s="10">
        <f t="shared" si="50"/>
        <v>2.9248653235348907E-3</v>
      </c>
      <c r="J179" s="10">
        <f t="shared" si="51"/>
        <v>2.163139526681466E-7</v>
      </c>
      <c r="K179" s="12">
        <f t="shared" si="52"/>
        <v>-3.1086244689503898E-16</v>
      </c>
      <c r="L179" s="10">
        <f t="shared" si="53"/>
        <v>0.91359542692496531</v>
      </c>
      <c r="M179" s="13">
        <f t="shared" si="54"/>
        <v>1.2513988566687116E-8</v>
      </c>
      <c r="N179" s="14">
        <f t="shared" si="55"/>
        <v>8.9665576057051109E-4</v>
      </c>
      <c r="O179" s="14">
        <f t="shared" si="56"/>
        <v>4.1136340313001599E-6</v>
      </c>
      <c r="P179" s="15">
        <v>177</v>
      </c>
      <c r="Q179" s="8">
        <f t="shared" si="57"/>
        <v>0.91359521617942541</v>
      </c>
      <c r="R179" s="201"/>
      <c r="S179" s="22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5">
      <c r="A180" s="8">
        <f t="shared" si="45"/>
        <v>-0.22569370895996568</v>
      </c>
      <c r="B180" s="9">
        <v>0.22569370895996568</v>
      </c>
      <c r="C180" s="9">
        <v>0.91144802647961998</v>
      </c>
      <c r="D180" s="10">
        <f t="shared" si="46"/>
        <v>0.70188418515044182</v>
      </c>
      <c r="E180" s="10">
        <f t="shared" si="47"/>
        <v>0.18280595761499335</v>
      </c>
      <c r="F180" s="10">
        <f t="shared" si="48"/>
        <v>4.0011566590325114E-2</v>
      </c>
      <c r="G180" s="10">
        <f t="shared" si="58"/>
        <v>2.8759825788137669E-3</v>
      </c>
      <c r="H180" s="10">
        <f t="shared" si="49"/>
        <v>0.22281752420531847</v>
      </c>
      <c r="I180" s="10">
        <f t="shared" si="50"/>
        <v>2.8759825788137621E-3</v>
      </c>
      <c r="J180" s="10">
        <f t="shared" si="51"/>
        <v>2.0217583344740418E-7</v>
      </c>
      <c r="K180" s="12">
        <f t="shared" si="52"/>
        <v>-2.7311486405778481E-16</v>
      </c>
      <c r="L180" s="10">
        <f t="shared" si="53"/>
        <v>0.913233868238429</v>
      </c>
      <c r="M180" s="13">
        <f t="shared" si="54"/>
        <v>3.1892307875061148E-6</v>
      </c>
      <c r="N180" s="14">
        <f t="shared" si="55"/>
        <v>8.5861605849969075E-4</v>
      </c>
      <c r="O180" s="14">
        <f t="shared" si="56"/>
        <v>4.069767677284105E-6</v>
      </c>
      <c r="P180" s="15">
        <v>178</v>
      </c>
      <c r="Q180" s="8">
        <f t="shared" si="57"/>
        <v>0.91323367126706101</v>
      </c>
      <c r="R180" s="201"/>
      <c r="S180" s="22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5">
      <c r="A181" s="8">
        <f t="shared" si="45"/>
        <v>-0.22421097225164133</v>
      </c>
      <c r="B181" s="9">
        <v>0.22421097225164133</v>
      </c>
      <c r="C181" s="9">
        <v>0.91111179368574058</v>
      </c>
      <c r="D181" s="10">
        <f t="shared" si="46"/>
        <v>0.70040144844211749</v>
      </c>
      <c r="E181" s="10">
        <f t="shared" si="47"/>
        <v>0.18275449567066984</v>
      </c>
      <c r="F181" s="10">
        <f t="shared" si="48"/>
        <v>3.8636007749846817E-2</v>
      </c>
      <c r="G181" s="10">
        <f t="shared" si="58"/>
        <v>2.8202819861640124E-3</v>
      </c>
      <c r="H181" s="10">
        <f t="shared" si="49"/>
        <v>0.22139050342051667</v>
      </c>
      <c r="I181" s="10">
        <f t="shared" si="50"/>
        <v>2.8202819861640064E-3</v>
      </c>
      <c r="J181" s="10">
        <f t="shared" si="51"/>
        <v>1.8684496065517074E-7</v>
      </c>
      <c r="K181" s="12">
        <f t="shared" si="52"/>
        <v>-2.3536728122053039E-16</v>
      </c>
      <c r="L181" s="10">
        <f t="shared" si="53"/>
        <v>0.91281327155305469</v>
      </c>
      <c r="M181" s="13">
        <f t="shared" si="54"/>
        <v>2.8950269329597935E-6</v>
      </c>
      <c r="N181" s="14">
        <f t="shared" si="55"/>
        <v>8.162425440071411E-4</v>
      </c>
      <c r="O181" s="14">
        <f t="shared" si="56"/>
        <v>4.0161740857204003E-6</v>
      </c>
      <c r="P181" s="15">
        <v>179</v>
      </c>
      <c r="Q181" s="8">
        <f t="shared" si="57"/>
        <v>0.91281308951790796</v>
      </c>
      <c r="R181" s="201"/>
      <c r="S181" s="22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5">
      <c r="A182" s="8">
        <f t="shared" si="45"/>
        <v>-0.22283414530819717</v>
      </c>
      <c r="B182" s="9">
        <v>0.22283414530819717</v>
      </c>
      <c r="C182" s="9">
        <v>0.91157724857513001</v>
      </c>
      <c r="D182" s="10">
        <f t="shared" si="46"/>
        <v>0.69902462149867328</v>
      </c>
      <c r="E182" s="10">
        <f t="shared" si="47"/>
        <v>0.18270100588044499</v>
      </c>
      <c r="F182" s="10">
        <f t="shared" si="48"/>
        <v>3.7363166591823087E-2</v>
      </c>
      <c r="G182" s="10">
        <f t="shared" si="58"/>
        <v>2.7697991839252117E-3</v>
      </c>
      <c r="H182" s="10">
        <f t="shared" si="49"/>
        <v>0.22006417247226806</v>
      </c>
      <c r="I182" s="10">
        <f t="shared" si="50"/>
        <v>2.7697991839252352E-3</v>
      </c>
      <c r="J182" s="10">
        <f t="shared" si="51"/>
        <v>1.7365200387808151E-7</v>
      </c>
      <c r="K182" s="12">
        <f t="shared" si="52"/>
        <v>-2.0428103653102672E-16</v>
      </c>
      <c r="L182" s="10">
        <f t="shared" si="53"/>
        <v>0.91242408322798463</v>
      </c>
      <c r="M182" s="13">
        <f t="shared" si="54"/>
        <v>7.1712892927540852E-7</v>
      </c>
      <c r="N182" s="14">
        <f t="shared" si="55"/>
        <v>7.7874518799243939E-4</v>
      </c>
      <c r="O182" s="14">
        <f t="shared" si="56"/>
        <v>3.9642960147199539E-6</v>
      </c>
      <c r="P182" s="15">
        <v>180</v>
      </c>
      <c r="Q182" s="8">
        <f t="shared" si="57"/>
        <v>0.91242391404617795</v>
      </c>
      <c r="R182" s="201"/>
      <c r="S182" s="22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5">
      <c r="A183" s="8">
        <f t="shared" si="45"/>
        <v>-0.22145731836475305</v>
      </c>
      <c r="B183" s="9">
        <v>0.22145731836475305</v>
      </c>
      <c r="C183" s="9">
        <v>0.91170306679409852</v>
      </c>
      <c r="D183" s="10">
        <f t="shared" si="46"/>
        <v>0.69764779455522918</v>
      </c>
      <c r="E183" s="10">
        <f t="shared" si="47"/>
        <v>0.18264140236228785</v>
      </c>
      <c r="F183" s="10">
        <f t="shared" si="48"/>
        <v>3.6095285275916822E-2</v>
      </c>
      <c r="G183" s="10">
        <f t="shared" si="58"/>
        <v>2.7204693359623167E-3</v>
      </c>
      <c r="H183" s="10">
        <f t="shared" si="49"/>
        <v>0.21873668763820467</v>
      </c>
      <c r="I183" s="10">
        <f t="shared" si="50"/>
        <v>2.7204693359623141E-3</v>
      </c>
      <c r="J183" s="10">
        <f t="shared" si="51"/>
        <v>1.6139058606479318E-7</v>
      </c>
      <c r="K183" s="12">
        <f t="shared" si="52"/>
        <v>-1.7985612998927374E-16</v>
      </c>
      <c r="L183" s="10">
        <f t="shared" si="53"/>
        <v>0.91203641229890853</v>
      </c>
      <c r="M183" s="13">
        <f t="shared" si="54"/>
        <v>1.1111922557704175E-7</v>
      </c>
      <c r="N183" s="14">
        <f t="shared" si="55"/>
        <v>7.4294832437166549E-4</v>
      </c>
      <c r="O183" s="14">
        <f t="shared" si="56"/>
        <v>3.9105893512825019E-6</v>
      </c>
      <c r="P183" s="15">
        <v>181</v>
      </c>
      <c r="Q183" s="8">
        <f t="shared" si="57"/>
        <v>0.91203625506288288</v>
      </c>
      <c r="R183" s="201"/>
      <c r="S183" s="22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5">
      <c r="A184" s="8">
        <f t="shared" si="45"/>
        <v>-0.22008049142130889</v>
      </c>
      <c r="B184" s="9">
        <v>0.22008049142130889</v>
      </c>
      <c r="C184" s="9">
        <v>0.91078440935362204</v>
      </c>
      <c r="D184" s="10">
        <f t="shared" si="46"/>
        <v>0.69627096761178509</v>
      </c>
      <c r="E184" s="10">
        <f t="shared" si="47"/>
        <v>0.18257501808286511</v>
      </c>
      <c r="F184" s="10">
        <f t="shared" si="48"/>
        <v>3.4833068546497183E-2</v>
      </c>
      <c r="G184" s="10">
        <f t="shared" si="58"/>
        <v>2.6722547970136901E-3</v>
      </c>
      <c r="H184" s="10">
        <f t="shared" si="49"/>
        <v>0.21740808662936228</v>
      </c>
      <c r="I184" s="10">
        <f t="shared" si="50"/>
        <v>2.6722547970136996E-3</v>
      </c>
      <c r="J184" s="10">
        <f t="shared" si="51"/>
        <v>1.4999493290916197E-7</v>
      </c>
      <c r="K184" s="12">
        <f t="shared" si="52"/>
        <v>-1.5543122344752072E-16</v>
      </c>
      <c r="L184" s="10">
        <f t="shared" si="53"/>
        <v>0.91165047417971024</v>
      </c>
      <c r="M184" s="13">
        <f t="shared" si="54"/>
        <v>7.500682829871799E-7</v>
      </c>
      <c r="N184" s="14">
        <f t="shared" si="55"/>
        <v>7.0877680702964281E-4</v>
      </c>
      <c r="O184" s="14">
        <f t="shared" si="56"/>
        <v>3.855245817151832E-6</v>
      </c>
      <c r="P184" s="15">
        <v>182</v>
      </c>
      <c r="Q184" s="8">
        <f t="shared" si="57"/>
        <v>0.91165032804598778</v>
      </c>
      <c r="R184" s="201"/>
      <c r="S184" s="22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5">
      <c r="A185" s="8">
        <f t="shared" si="45"/>
        <v>-0.21870366447786477</v>
      </c>
      <c r="B185" s="9">
        <v>0.21870366447786477</v>
      </c>
      <c r="C185" s="9">
        <v>0.91065974254733395</v>
      </c>
      <c r="D185" s="10">
        <f t="shared" si="46"/>
        <v>0.69489414066834088</v>
      </c>
      <c r="E185" s="10">
        <f t="shared" si="47"/>
        <v>0.18250112148164194</v>
      </c>
      <c r="F185" s="10">
        <f t="shared" si="48"/>
        <v>3.3577284110962592E-2</v>
      </c>
      <c r="G185" s="10">
        <f t="shared" si="58"/>
        <v>2.6251194813460138E-3</v>
      </c>
      <c r="H185" s="10">
        <f t="shared" si="49"/>
        <v>0.21607840559260452</v>
      </c>
      <c r="I185" s="10">
        <f t="shared" si="50"/>
        <v>2.625119481346019E-3</v>
      </c>
      <c r="J185" s="10">
        <f t="shared" si="51"/>
        <v>1.3940391422659505E-7</v>
      </c>
      <c r="K185" s="12">
        <f t="shared" si="52"/>
        <v>-1.3544720900426818E-16</v>
      </c>
      <c r="L185" s="10">
        <f t="shared" si="53"/>
        <v>0.91126650353995653</v>
      </c>
      <c r="M185" s="13">
        <f t="shared" si="54"/>
        <v>3.681589021683376E-7</v>
      </c>
      <c r="N185" s="14">
        <f t="shared" si="55"/>
        <v>6.7615863535033067E-4</v>
      </c>
      <c r="O185" s="14">
        <f t="shared" si="56"/>
        <v>3.7984483792242297E-6</v>
      </c>
      <c r="P185" s="15">
        <v>183</v>
      </c>
      <c r="Q185" s="8">
        <f t="shared" si="57"/>
        <v>0.91126636772461578</v>
      </c>
      <c r="R185" s="201"/>
      <c r="S185" s="22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5">
      <c r="A186" s="8">
        <f t="shared" si="45"/>
        <v>-0.21732683753442061</v>
      </c>
      <c r="B186" s="9">
        <v>0.21732683753442061</v>
      </c>
      <c r="C186" s="9">
        <v>0.90997135190534195</v>
      </c>
      <c r="D186" s="10">
        <f t="shared" si="46"/>
        <v>0.69351731372489678</v>
      </c>
      <c r="E186" s="10">
        <f t="shared" si="47"/>
        <v>0.18241891223840517</v>
      </c>
      <c r="F186" s="10">
        <f t="shared" si="48"/>
        <v>3.2328766949116725E-2</v>
      </c>
      <c r="G186" s="10">
        <f t="shared" si="58"/>
        <v>2.5790287861826439E-3</v>
      </c>
      <c r="H186" s="10">
        <f t="shared" si="49"/>
        <v>0.21474767918752188</v>
      </c>
      <c r="I186" s="10">
        <f t="shared" si="50"/>
        <v>2.5790287861826551E-3</v>
      </c>
      <c r="J186" s="10">
        <f t="shared" si="51"/>
        <v>1.2956071607488116E-7</v>
      </c>
      <c r="K186" s="12">
        <f t="shared" si="52"/>
        <v>-1.1768364061026591E-16</v>
      </c>
      <c r="L186" s="10">
        <f t="shared" si="53"/>
        <v>0.9108847556221833</v>
      </c>
      <c r="M186" s="13">
        <f t="shared" si="54"/>
        <v>8.3430634993958099E-7</v>
      </c>
      <c r="N186" s="14">
        <f t="shared" si="55"/>
        <v>6.4502483818816635E-4</v>
      </c>
      <c r="O186" s="14">
        <f t="shared" si="56"/>
        <v>3.7403712708582692E-6</v>
      </c>
      <c r="P186" s="15">
        <v>184</v>
      </c>
      <c r="Q186" s="8">
        <f t="shared" si="57"/>
        <v>0.91088462939665438</v>
      </c>
      <c r="R186" s="201"/>
      <c r="S186" s="22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5">
      <c r="A187" s="8">
        <f t="shared" si="45"/>
        <v>-0.21595001059097649</v>
      </c>
      <c r="B187" s="9">
        <v>0.21595001059097649</v>
      </c>
      <c r="C187" s="9">
        <v>0.91072556833372009</v>
      </c>
      <c r="D187" s="10">
        <f t="shared" si="46"/>
        <v>0.69214048678145268</v>
      </c>
      <c r="E187" s="10">
        <f t="shared" si="47"/>
        <v>0.18232751726035887</v>
      </c>
      <c r="F187" s="10">
        <f t="shared" si="48"/>
        <v>3.10884233987004E-2</v>
      </c>
      <c r="G187" s="10">
        <f t="shared" si="58"/>
        <v>2.5339495193812261E-3</v>
      </c>
      <c r="H187" s="10">
        <f t="shared" si="49"/>
        <v>0.21341594065905928</v>
      </c>
      <c r="I187" s="10">
        <f t="shared" si="50"/>
        <v>2.5339495193812157E-3</v>
      </c>
      <c r="J187" s="10">
        <f t="shared" si="51"/>
        <v>1.2041253599422527E-7</v>
      </c>
      <c r="K187" s="12">
        <f t="shared" si="52"/>
        <v>-1.0214051826551388E-16</v>
      </c>
      <c r="L187" s="10">
        <f t="shared" si="53"/>
        <v>0.91050550749076475</v>
      </c>
      <c r="M187" s="13">
        <f t="shared" si="54"/>
        <v>4.8426774602214182E-8</v>
      </c>
      <c r="N187" s="14">
        <f t="shared" si="55"/>
        <v>6.1530936069371369E-4</v>
      </c>
      <c r="O187" s="14">
        <f t="shared" si="56"/>
        <v>3.6811800585284032E-6</v>
      </c>
      <c r="P187" s="15">
        <v>185</v>
      </c>
      <c r="Q187" s="8">
        <f t="shared" si="57"/>
        <v>0.91050539017792098</v>
      </c>
      <c r="R187" s="201"/>
      <c r="S187" s="22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5">
      <c r="A188" s="8">
        <f t="shared" si="45"/>
        <v>-0.21457318364753236</v>
      </c>
      <c r="B188" s="9">
        <v>0.21457318364753236</v>
      </c>
      <c r="C188" s="9">
        <v>0.90913014951675797</v>
      </c>
      <c r="D188" s="10">
        <f t="shared" si="46"/>
        <v>0.69076365983800847</v>
      </c>
      <c r="E188" s="10">
        <f t="shared" si="47"/>
        <v>0.18222598704047627</v>
      </c>
      <c r="F188" s="10">
        <f t="shared" si="48"/>
        <v>2.9857234865651651E-2</v>
      </c>
      <c r="G188" s="10">
        <f t="shared" si="58"/>
        <v>2.4898498311046666E-3</v>
      </c>
      <c r="H188" s="10">
        <f t="shared" si="49"/>
        <v>0.21208322190612791</v>
      </c>
      <c r="I188" s="10">
        <f t="shared" si="50"/>
        <v>2.4898498311046739E-3</v>
      </c>
      <c r="J188" s="10">
        <f t="shared" si="51"/>
        <v>1.1191029977663367E-7</v>
      </c>
      <c r="K188" s="12">
        <f t="shared" si="52"/>
        <v>-8.8817841970012134E-17</v>
      </c>
      <c r="L188" s="10">
        <f t="shared" si="53"/>
        <v>0.91012905916606157</v>
      </c>
      <c r="M188" s="13">
        <f t="shared" si="54"/>
        <v>9.9782048747184742E-7</v>
      </c>
      <c r="N188" s="14">
        <f t="shared" si="55"/>
        <v>5.8694895406455642E-4</v>
      </c>
      <c r="O188" s="14">
        <f t="shared" si="56"/>
        <v>3.6210317478400485E-6</v>
      </c>
      <c r="P188" s="15">
        <v>186</v>
      </c>
      <c r="Q188" s="8">
        <f t="shared" si="57"/>
        <v>0.91012895013658712</v>
      </c>
      <c r="R188" s="201"/>
      <c r="S188" s="22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5">
      <c r="A189" s="8">
        <f t="shared" si="45"/>
        <v>-0.21319635670408763</v>
      </c>
      <c r="B189" s="9">
        <v>0.21319635670408763</v>
      </c>
      <c r="C189" s="9">
        <v>0.90810872566673839</v>
      </c>
      <c r="D189" s="10">
        <f t="shared" si="46"/>
        <v>0.68938683289456382</v>
      </c>
      <c r="E189" s="10">
        <f t="shared" si="47"/>
        <v>0.18211329256939587</v>
      </c>
      <c r="F189" s="10">
        <f t="shared" si="48"/>
        <v>2.8636260977048283E-2</v>
      </c>
      <c r="G189" s="10">
        <f t="shared" si="58"/>
        <v>2.4466991492452309E-3</v>
      </c>
      <c r="H189" s="10">
        <f t="shared" si="49"/>
        <v>0.21074955354644417</v>
      </c>
      <c r="I189" s="10">
        <f t="shared" si="50"/>
        <v>2.4466991492452139E-3</v>
      </c>
      <c r="J189" s="10">
        <f t="shared" si="51"/>
        <v>1.040083982373097E-7</v>
      </c>
      <c r="K189" s="12">
        <f t="shared" si="52"/>
        <v>-7.7715611723760657E-17</v>
      </c>
      <c r="L189" s="10">
        <f t="shared" si="53"/>
        <v>0.90975573458818704</v>
      </c>
      <c r="M189" s="13">
        <f t="shared" si="54"/>
        <v>2.7126383873314288E-6</v>
      </c>
      <c r="N189" s="14">
        <f t="shared" si="55"/>
        <v>5.5988306827429546E-4</v>
      </c>
      <c r="O189" s="14">
        <f t="shared" si="56"/>
        <v>3.5600749234104554E-6</v>
      </c>
      <c r="P189" s="15">
        <v>187</v>
      </c>
      <c r="Q189" s="8">
        <f t="shared" si="57"/>
        <v>0.90975563325720132</v>
      </c>
      <c r="R189" s="201"/>
      <c r="S189" s="22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5">
      <c r="A190" s="8">
        <f t="shared" si="45"/>
        <v>-0.21181952976064347</v>
      </c>
      <c r="B190" s="9">
        <v>0.21181952976064347</v>
      </c>
      <c r="C190" s="9">
        <v>0.90896062314423332</v>
      </c>
      <c r="D190" s="10">
        <f t="shared" si="46"/>
        <v>0.68801000595111961</v>
      </c>
      <c r="E190" s="10">
        <f t="shared" si="47"/>
        <v>0.18198832301512433</v>
      </c>
      <c r="F190" s="10">
        <f t="shared" si="48"/>
        <v>2.7426641962699352E-2</v>
      </c>
      <c r="G190" s="10">
        <f t="shared" si="58"/>
        <v>2.4044681183772454E-3</v>
      </c>
      <c r="H190" s="10">
        <f t="shared" si="49"/>
        <v>0.20941496497782366</v>
      </c>
      <c r="I190" s="10">
        <f t="shared" si="50"/>
        <v>2.4044681183772584E-3</v>
      </c>
      <c r="J190" s="10">
        <f t="shared" si="51"/>
        <v>9.6664442548300758E-8</v>
      </c>
      <c r="K190" s="12">
        <f t="shared" si="52"/>
        <v>-6.8833827526759471E-17</v>
      </c>
      <c r="L190" s="10">
        <f t="shared" si="53"/>
        <v>0.90938588234494866</v>
      </c>
      <c r="M190" s="13">
        <f t="shared" si="54"/>
        <v>1.8084538779305358E-7</v>
      </c>
      <c r="N190" s="14">
        <f t="shared" si="55"/>
        <v>5.3405374781567586E-4</v>
      </c>
      <c r="O190" s="14">
        <f t="shared" si="56"/>
        <v>3.4984499176032814E-6</v>
      </c>
      <c r="P190" s="15">
        <v>188</v>
      </c>
      <c r="Q190" s="8">
        <f t="shared" si="57"/>
        <v>0.9093857881688685</v>
      </c>
      <c r="R190" s="201"/>
      <c r="S190" s="22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5">
      <c r="A191" s="8">
        <f t="shared" si="45"/>
        <v>-0.21044270281719935</v>
      </c>
      <c r="B191" s="9">
        <v>0.21044270281719935</v>
      </c>
      <c r="C191" s="9">
        <v>0.90860102498587503</v>
      </c>
      <c r="D191" s="10">
        <f t="shared" si="46"/>
        <v>0.68663317900767551</v>
      </c>
      <c r="E191" s="10">
        <f t="shared" si="47"/>
        <v>0.1818498844166283</v>
      </c>
      <c r="F191" s="10">
        <f t="shared" si="48"/>
        <v>2.6229600019507141E-2</v>
      </c>
      <c r="G191" s="10">
        <f t="shared" si="58"/>
        <v>2.3631285420270265E-3</v>
      </c>
      <c r="H191" s="10">
        <f t="shared" si="49"/>
        <v>0.20807948443613544</v>
      </c>
      <c r="I191" s="10">
        <f t="shared" si="50"/>
        <v>2.3631285420270287E-3</v>
      </c>
      <c r="J191" s="10">
        <f t="shared" si="51"/>
        <v>8.9839036874076657E-8</v>
      </c>
      <c r="K191" s="12">
        <f t="shared" si="52"/>
        <v>-5.9952043329758272E-17</v>
      </c>
      <c r="L191" s="10">
        <f t="shared" si="53"/>
        <v>0.90901987608878476</v>
      </c>
      <c r="M191" s="13">
        <f t="shared" si="54"/>
        <v>1.7543624640870071E-7</v>
      </c>
      <c r="N191" s="14">
        <f t="shared" si="55"/>
        <v>5.0940553047899677E-4</v>
      </c>
      <c r="O191" s="14">
        <f t="shared" si="56"/>
        <v>3.4362890035427047E-6</v>
      </c>
      <c r="P191" s="15">
        <v>189</v>
      </c>
      <c r="Q191" s="8">
        <f t="shared" si="57"/>
        <v>0.90901978856240884</v>
      </c>
      <c r="R191" s="201"/>
      <c r="S191" s="22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5">
      <c r="A192" s="8">
        <f t="shared" si="45"/>
        <v>-0.20906587587375519</v>
      </c>
      <c r="B192" s="9">
        <v>0.20906587587375519</v>
      </c>
      <c r="C192" s="9">
        <v>0.90865066473699785</v>
      </c>
      <c r="D192" s="10">
        <f t="shared" si="46"/>
        <v>0.68525635206423141</v>
      </c>
      <c r="E192" s="10">
        <f t="shared" si="47"/>
        <v>0.18169669966690088</v>
      </c>
      <c r="F192" s="10">
        <f t="shared" si="48"/>
        <v>2.5046439383224255E-2</v>
      </c>
      <c r="G192" s="10">
        <f t="shared" si="58"/>
        <v>2.3226533280630152E-3</v>
      </c>
      <c r="H192" s="10">
        <f t="shared" si="49"/>
        <v>0.20674313905012512</v>
      </c>
      <c r="I192" s="10">
        <f t="shared" si="50"/>
        <v>2.3226533280630364E-3</v>
      </c>
      <c r="J192" s="10">
        <f t="shared" si="51"/>
        <v>8.3495567036125703E-8</v>
      </c>
      <c r="K192" s="12">
        <f t="shared" si="52"/>
        <v>-5.1070259132757067E-17</v>
      </c>
      <c r="L192" s="10">
        <f t="shared" si="53"/>
        <v>0.90865811455849821</v>
      </c>
      <c r="M192" s="13">
        <f t="shared" si="54"/>
        <v>5.549984038723272E-11</v>
      </c>
      <c r="N192" s="14">
        <f t="shared" si="55"/>
        <v>4.8588534917375157E-4</v>
      </c>
      <c r="O192" s="14">
        <f t="shared" si="56"/>
        <v>3.373716608273028E-6</v>
      </c>
      <c r="P192" s="15">
        <v>190</v>
      </c>
      <c r="Q192" s="8">
        <f t="shared" si="57"/>
        <v>0.90865803321229677</v>
      </c>
      <c r="R192" s="201"/>
      <c r="S192" s="22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5">
      <c r="A193" s="8">
        <f t="shared" si="45"/>
        <v>-0.20768904893031107</v>
      </c>
      <c r="B193" s="9">
        <v>0.20768904893031107</v>
      </c>
      <c r="C193" s="9">
        <v>0.90760823626265741</v>
      </c>
      <c r="D193" s="10">
        <f t="shared" si="46"/>
        <v>0.6838795251207872</v>
      </c>
      <c r="E193" s="10">
        <f t="shared" si="47"/>
        <v>0.18152741008538856</v>
      </c>
      <c r="F193" s="10">
        <f t="shared" si="48"/>
        <v>2.3878544807897677E-2</v>
      </c>
      <c r="G193" s="10">
        <f t="shared" si="58"/>
        <v>2.2830164370207101E-3</v>
      </c>
      <c r="H193" s="10">
        <f t="shared" si="49"/>
        <v>0.20540595489328625</v>
      </c>
      <c r="I193" s="10">
        <f t="shared" si="50"/>
        <v>2.2830164370206919E-3</v>
      </c>
      <c r="J193" s="10">
        <f t="shared" si="51"/>
        <v>7.7600004121465247E-8</v>
      </c>
      <c r="K193" s="12">
        <f t="shared" si="52"/>
        <v>-4.4408920985006165E-17</v>
      </c>
      <c r="L193" s="10">
        <f t="shared" si="53"/>
        <v>0.90830102111415079</v>
      </c>
      <c r="M193" s="13">
        <f t="shared" si="54"/>
        <v>4.7995085045870134E-7</v>
      </c>
      <c r="N193" s="14">
        <f t="shared" si="55"/>
        <v>4.634424367894083E-4</v>
      </c>
      <c r="O193" s="14">
        <f t="shared" si="56"/>
        <v>3.3108495423176751E-6</v>
      </c>
      <c r="P193" s="15">
        <v>191</v>
      </c>
      <c r="Q193" s="8">
        <f t="shared" si="57"/>
        <v>0.90830094551174712</v>
      </c>
      <c r="R193" s="201"/>
      <c r="S193" s="22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5">
      <c r="A194" s="8">
        <f t="shared" ref="A194:A257" si="59">-B194</f>
        <v>-0.20631222198686694</v>
      </c>
      <c r="B194" s="9">
        <v>0.20631222198686694</v>
      </c>
      <c r="C194" s="9">
        <v>0.90753269269036296</v>
      </c>
      <c r="D194" s="10">
        <f t="shared" ref="D194:D257" si="60">IF(B194=0,"",B194+1/$T$7)</f>
        <v>0.6825026981773431</v>
      </c>
      <c r="E194" s="10">
        <f t="shared" ref="E194:E257" si="61">IF(B194=0,"",$T$18-(LN(1+EXP(-$S$37*(H194-T$18))))/$S$37)</f>
        <v>0.18134057889516225</v>
      </c>
      <c r="F194" s="10">
        <f t="shared" ref="F194:F257" si="62">IF(B194=0,"",B194-E194-G194-V$4*J194)</f>
        <v>2.2727378137793922E-2</v>
      </c>
      <c r="G194" s="10">
        <f t="shared" si="58"/>
        <v>2.2441928331888295E-3</v>
      </c>
      <c r="H194" s="10">
        <f t="shared" ref="H194:H257" si="63">IF(B194=0,"",B194-G194-V$4*J194)</f>
        <v>0.20406795703295616</v>
      </c>
      <c r="I194" s="10">
        <f t="shared" ref="I194:I257" si="64">IF(B194=0,"",B194-H194-V$4*J194)</f>
        <v>2.244192833188842E-3</v>
      </c>
      <c r="J194" s="10">
        <f t="shared" ref="J194:J257" si="65">IF(B194=0,"",LN(1+EXP($U$37*(B194-$U$39)))/$U$37)</f>
        <v>7.2120721937386794E-8</v>
      </c>
      <c r="K194" s="12">
        <f t="shared" ref="K194:K257" si="66">IF(B194=0,"",-LN(1+EXP($V$41*(B194-$V$39)))/$V$41)</f>
        <v>-3.9968028886505554E-17</v>
      </c>
      <c r="L194" s="10">
        <f t="shared" ref="L194:L257" si="67">IF(B194=0,"",$S$41*E194+$S$7+$T$41*F194+$U$41*I194+S$43*(J194+K194))</f>
        <v>0.90794904268873933</v>
      </c>
      <c r="M194" s="13">
        <f t="shared" ref="M194:M257" si="68">IF(B194=0,"",(L194-C194)*(L194-C194))</f>
        <v>1.7334732114799838E-7</v>
      </c>
      <c r="N194" s="14">
        <f t="shared" ref="N194:N257" si="69">IF(B194=0,"",1/V$14*LN(1+EXP(V$14*(B194-V$4*J194-T$39))))</f>
        <v>4.4202823408067278E-4</v>
      </c>
      <c r="O194" s="14">
        <f t="shared" ref="O194:O257" si="70">IF(B194=0,"",(N194-I194)^2)</f>
        <v>3.2477972422787086E-6</v>
      </c>
      <c r="P194" s="15">
        <v>192</v>
      </c>
      <c r="Q194" s="8">
        <f t="shared" ref="Q194:Q257" si="71">IF(B194=0,"",S$7+T$41*F194)</f>
        <v>0.90794897242456862</v>
      </c>
      <c r="R194" s="201"/>
      <c r="S194" s="22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5">
      <c r="A195" s="8">
        <f t="shared" si="59"/>
        <v>-0.20493539504342279</v>
      </c>
      <c r="B195" s="9">
        <v>0.20493539504342279</v>
      </c>
      <c r="C195" s="9">
        <v>0.90773071861185162</v>
      </c>
      <c r="D195" s="10">
        <f t="shared" si="60"/>
        <v>0.68112587123389901</v>
      </c>
      <c r="E195" s="10">
        <f t="shared" si="61"/>
        <v>0.18113469692262113</v>
      </c>
      <c r="F195" s="10">
        <f t="shared" si="62"/>
        <v>2.1594472654179981E-2</v>
      </c>
      <c r="G195" s="10">
        <f t="shared" ref="G195:G258" si="72">IF(B195=0,"",1/2*(B195-V$4*J195+T$37)+1/2*POWER((B195-V$4*J195+T$37)^2-4*V$37*(B195-V$4*J195),0.5))</f>
        <v>2.2061584382943172E-3</v>
      </c>
      <c r="H195" s="10">
        <f t="shared" si="63"/>
        <v>0.20272916957680112</v>
      </c>
      <c r="I195" s="10">
        <f t="shared" si="64"/>
        <v>2.2061584382943073E-3</v>
      </c>
      <c r="J195" s="10">
        <f t="shared" si="65"/>
        <v>6.7028327356658143E-8</v>
      </c>
      <c r="K195" s="12">
        <f t="shared" si="66"/>
        <v>-3.330669073875464E-17</v>
      </c>
      <c r="L195" s="10">
        <f t="shared" si="67"/>
        <v>0.9076026480595395</v>
      </c>
      <c r="M195" s="13">
        <f t="shared" si="68"/>
        <v>1.6402066369531621E-8</v>
      </c>
      <c r="N195" s="14">
        <f t="shared" si="69"/>
        <v>4.2159630055345581E-4</v>
      </c>
      <c r="O195" s="14">
        <f t="shared" si="70"/>
        <v>3.1846620234581976E-6</v>
      </c>
      <c r="P195" s="15">
        <v>193</v>
      </c>
      <c r="Q195" s="8">
        <f t="shared" si="71"/>
        <v>0.9076025827566736</v>
      </c>
      <c r="R195" s="201"/>
      <c r="S195" s="22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5">
      <c r="A196" s="8">
        <f t="shared" si="59"/>
        <v>-0.20355856809997866</v>
      </c>
      <c r="B196" s="9">
        <v>0.20355856809997866</v>
      </c>
      <c r="C196" s="9">
        <v>0.90633757167575857</v>
      </c>
      <c r="D196" s="10">
        <f t="shared" si="60"/>
        <v>0.6797490442904548</v>
      </c>
      <c r="E196" s="10">
        <f t="shared" si="61"/>
        <v>0.18090819082207593</v>
      </c>
      <c r="F196" s="10">
        <f t="shared" si="62"/>
        <v>2.048142489476644E-2</v>
      </c>
      <c r="G196" s="10">
        <f t="shared" si="72"/>
        <v>2.1688900876336292E-3</v>
      </c>
      <c r="H196" s="10">
        <f t="shared" si="63"/>
        <v>0.20138961571684236</v>
      </c>
      <c r="I196" s="10">
        <f t="shared" si="64"/>
        <v>2.1688900876336422E-3</v>
      </c>
      <c r="J196" s="10">
        <f t="shared" si="65"/>
        <v>6.2295502659990388E-8</v>
      </c>
      <c r="K196" s="12">
        <f t="shared" si="66"/>
        <v>-2.8865798640254028E-17</v>
      </c>
      <c r="L196" s="10">
        <f t="shared" si="67"/>
        <v>0.90726232534671991</v>
      </c>
      <c r="M196" s="13">
        <f t="shared" si="68"/>
        <v>8.5516935195647879E-7</v>
      </c>
      <c r="N196" s="14">
        <f t="shared" si="69"/>
        <v>4.021022283195004E-4</v>
      </c>
      <c r="O196" s="14">
        <f t="shared" si="70"/>
        <v>3.121539339819848E-6</v>
      </c>
      <c r="P196" s="15">
        <v>194</v>
      </c>
      <c r="Q196" s="8">
        <f t="shared" si="71"/>
        <v>0.90726226465484505</v>
      </c>
      <c r="R196" s="201"/>
      <c r="S196" s="22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5">
      <c r="A197" s="8">
        <f t="shared" si="59"/>
        <v>-0.20218174115653451</v>
      </c>
      <c r="B197" s="9">
        <v>0.20218174115653451</v>
      </c>
      <c r="C197" s="9">
        <v>0.90625848269923903</v>
      </c>
      <c r="D197" s="10">
        <f t="shared" si="60"/>
        <v>0.6783722173470107</v>
      </c>
      <c r="E197" s="10">
        <f t="shared" si="61"/>
        <v>0.18065943408937896</v>
      </c>
      <c r="F197" s="10">
        <f t="shared" si="62"/>
        <v>1.9389883681789108E-2</v>
      </c>
      <c r="G197" s="10">
        <f t="shared" si="72"/>
        <v>2.1323654885074539E-3</v>
      </c>
      <c r="H197" s="10">
        <f t="shared" si="63"/>
        <v>0.20004931777116808</v>
      </c>
      <c r="I197" s="10">
        <f t="shared" si="64"/>
        <v>2.1323654885074409E-3</v>
      </c>
      <c r="J197" s="10">
        <f t="shared" si="65"/>
        <v>5.7896858986718368E-8</v>
      </c>
      <c r="K197" s="12">
        <f t="shared" si="66"/>
        <v>-2.6645352591003722E-17</v>
      </c>
      <c r="L197" s="10">
        <f t="shared" si="67"/>
        <v>0.90692857865849819</v>
      </c>
      <c r="M197" s="13">
        <f t="shared" si="68"/>
        <v>4.4902859461544548E-7</v>
      </c>
      <c r="N197" s="14">
        <f t="shared" si="69"/>
        <v>3.8350355888045742E-4</v>
      </c>
      <c r="O197" s="14">
        <f t="shared" si="70"/>
        <v>3.0585180488986158E-6</v>
      </c>
      <c r="P197" s="15">
        <v>195</v>
      </c>
      <c r="Q197" s="8">
        <f t="shared" si="71"/>
        <v>0.90692852225203591</v>
      </c>
      <c r="R197" s="201"/>
      <c r="S197" s="22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5">
      <c r="A198" s="8">
        <f t="shared" si="59"/>
        <v>-0.20069900444821015</v>
      </c>
      <c r="B198" s="9">
        <v>0.20069900444821015</v>
      </c>
      <c r="C198" s="9">
        <v>0.90694824725050094</v>
      </c>
      <c r="D198" s="10">
        <f t="shared" si="60"/>
        <v>0.67688948063868626</v>
      </c>
      <c r="E198" s="10">
        <f t="shared" si="61"/>
        <v>0.18036474727101781</v>
      </c>
      <c r="F198" s="10">
        <f t="shared" si="62"/>
        <v>1.8240365193768648E-2</v>
      </c>
      <c r="G198" s="10">
        <f t="shared" si="72"/>
        <v>2.0938384768645346E-3</v>
      </c>
      <c r="H198" s="10">
        <f t="shared" si="63"/>
        <v>0.19860511246478646</v>
      </c>
      <c r="I198" s="10">
        <f t="shared" si="64"/>
        <v>2.0938384768645359E-3</v>
      </c>
      <c r="J198" s="10">
        <f t="shared" si="65"/>
        <v>5.3506559154210003E-8</v>
      </c>
      <c r="K198" s="12">
        <f t="shared" si="66"/>
        <v>-2.2204460492503107E-17</v>
      </c>
      <c r="L198" s="10">
        <f t="shared" si="67"/>
        <v>0.90657710523126012</v>
      </c>
      <c r="M198" s="13">
        <f t="shared" si="68"/>
        <v>1.3774639844615479E-7</v>
      </c>
      <c r="N198" s="14">
        <f t="shared" si="69"/>
        <v>3.6442907316522159E-4</v>
      </c>
      <c r="O198" s="14">
        <f t="shared" si="70"/>
        <v>2.9908568856036179E-6</v>
      </c>
      <c r="P198" s="15">
        <v>196</v>
      </c>
      <c r="Q198" s="8">
        <f t="shared" si="71"/>
        <v>0.90657705310208136</v>
      </c>
      <c r="R198" s="201"/>
      <c r="S198" s="22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25">
      <c r="A199" s="8">
        <f t="shared" si="59"/>
        <v>-0.19942808726964623</v>
      </c>
      <c r="B199" s="9">
        <v>0.19942808726964623</v>
      </c>
      <c r="C199" s="9">
        <v>0.90564646002975113</v>
      </c>
      <c r="D199" s="10">
        <f t="shared" si="60"/>
        <v>0.67561856346012239</v>
      </c>
      <c r="E199" s="10">
        <f t="shared" si="61"/>
        <v>0.18008848401794039</v>
      </c>
      <c r="F199" s="10">
        <f t="shared" si="62"/>
        <v>1.7278090742557706E-2</v>
      </c>
      <c r="G199" s="10">
        <f t="shared" si="72"/>
        <v>2.0614624997520731E-3</v>
      </c>
      <c r="H199" s="10">
        <f t="shared" si="63"/>
        <v>0.1973665747604981</v>
      </c>
      <c r="I199" s="10">
        <f t="shared" si="64"/>
        <v>2.0614624997520744E-3</v>
      </c>
      <c r="J199" s="10">
        <f t="shared" si="65"/>
        <v>5.0009396053663933E-8</v>
      </c>
      <c r="K199" s="12">
        <f t="shared" si="66"/>
        <v>-1.9984014443252798E-17</v>
      </c>
      <c r="L199" s="10">
        <f t="shared" si="67"/>
        <v>0.90628288316916805</v>
      </c>
      <c r="M199" s="13">
        <f t="shared" si="68"/>
        <v>4.050344123852878E-7</v>
      </c>
      <c r="N199" s="14">
        <f t="shared" si="69"/>
        <v>3.4883186218749471E-4</v>
      </c>
      <c r="O199" s="14">
        <f t="shared" si="70"/>
        <v>2.9331037007248584E-6</v>
      </c>
      <c r="P199" s="15">
        <v>197</v>
      </c>
      <c r="Q199" s="8">
        <f t="shared" si="71"/>
        <v>0.90628283444712743</v>
      </c>
      <c r="R199" s="201"/>
      <c r="S199" s="22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25">
      <c r="A200" s="8">
        <f t="shared" si="59"/>
        <v>-0.1980512603262021</v>
      </c>
      <c r="B200" s="9">
        <v>0.1980512603262021</v>
      </c>
      <c r="C200" s="9">
        <v>0.90605525408352594</v>
      </c>
      <c r="D200" s="10">
        <f t="shared" si="60"/>
        <v>0.67424173651667829</v>
      </c>
      <c r="E200" s="10">
        <f t="shared" si="61"/>
        <v>0.17976291331968858</v>
      </c>
      <c r="F200" s="10">
        <f t="shared" si="62"/>
        <v>1.6261256987962561E-2</v>
      </c>
      <c r="G200" s="10">
        <f t="shared" si="72"/>
        <v>2.0270435402859055E-3</v>
      </c>
      <c r="H200" s="10">
        <f t="shared" si="63"/>
        <v>0.19602417030765112</v>
      </c>
      <c r="I200" s="10">
        <f t="shared" si="64"/>
        <v>2.0270435402859189E-3</v>
      </c>
      <c r="J200" s="10">
        <f t="shared" si="65"/>
        <v>4.6478265056590009E-8</v>
      </c>
      <c r="K200" s="12">
        <f t="shared" si="66"/>
        <v>-1.776356839400249E-17</v>
      </c>
      <c r="L200" s="10">
        <f t="shared" si="67"/>
        <v>0.90597197938318541</v>
      </c>
      <c r="M200" s="13">
        <f t="shared" si="68"/>
        <v>6.9346757168050441E-9</v>
      </c>
      <c r="N200" s="14">
        <f t="shared" si="69"/>
        <v>3.3268295601575988E-4</v>
      </c>
      <c r="O200" s="14">
        <f t="shared" si="70"/>
        <v>2.8708577895283143E-6</v>
      </c>
      <c r="P200" s="15">
        <v>198</v>
      </c>
      <c r="Q200" s="8">
        <f t="shared" si="71"/>
        <v>0.90597193410137644</v>
      </c>
      <c r="R200" s="201"/>
      <c r="S200" s="22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25">
      <c r="A201" s="8">
        <f t="shared" si="59"/>
        <v>-0.19667443338275736</v>
      </c>
      <c r="B201" s="9">
        <v>0.19667443338275736</v>
      </c>
      <c r="C201" s="9">
        <v>0.90648077015367945</v>
      </c>
      <c r="D201" s="10">
        <f t="shared" si="60"/>
        <v>0.67286490957323353</v>
      </c>
      <c r="E201" s="10">
        <f t="shared" si="61"/>
        <v>0.17940838046797689</v>
      </c>
      <c r="F201" s="10">
        <f t="shared" si="62"/>
        <v>1.5272722594670938E-2</v>
      </c>
      <c r="G201" s="10">
        <f t="shared" si="72"/>
        <v>1.9932871236448962E-3</v>
      </c>
      <c r="H201" s="10">
        <f t="shared" si="63"/>
        <v>0.19468110306264783</v>
      </c>
      <c r="I201" s="10">
        <f t="shared" si="64"/>
        <v>1.9932871236448949E-3</v>
      </c>
      <c r="J201" s="10">
        <f t="shared" si="65"/>
        <v>4.3196464642556812E-8</v>
      </c>
      <c r="K201" s="12">
        <f t="shared" si="66"/>
        <v>-1.5543122344752181E-17</v>
      </c>
      <c r="L201" s="10">
        <f t="shared" si="67"/>
        <v>0.90566972846516225</v>
      </c>
      <c r="M201" s="13">
        <f t="shared" si="68"/>
        <v>6.577886205128309E-7</v>
      </c>
      <c r="N201" s="14">
        <f t="shared" si="69"/>
        <v>3.1727754808510094E-4</v>
      </c>
      <c r="O201" s="14">
        <f t="shared" si="70"/>
        <v>2.8090080973681211E-6</v>
      </c>
      <c r="P201" s="15">
        <v>199</v>
      </c>
      <c r="Q201" s="8">
        <f t="shared" si="71"/>
        <v>0.90566968638067269</v>
      </c>
      <c r="R201" s="201"/>
      <c r="S201" s="22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25">
      <c r="A202" s="8">
        <f t="shared" si="59"/>
        <v>-0.19529760643931324</v>
      </c>
      <c r="B202" s="9">
        <v>0.19529760643931324</v>
      </c>
      <c r="C202" s="9">
        <v>0.90595567288797085</v>
      </c>
      <c r="D202" s="10">
        <f t="shared" si="60"/>
        <v>0.67148808262978943</v>
      </c>
      <c r="E202" s="10">
        <f t="shared" si="61"/>
        <v>0.17902326365132595</v>
      </c>
      <c r="F202" s="10">
        <f t="shared" si="62"/>
        <v>1.4314127876226192E-2</v>
      </c>
      <c r="G202" s="10">
        <f t="shared" si="72"/>
        <v>1.9601747653712892E-3</v>
      </c>
      <c r="H202" s="10">
        <f t="shared" si="63"/>
        <v>0.19333739152755217</v>
      </c>
      <c r="I202" s="10">
        <f t="shared" si="64"/>
        <v>1.9601747653712693E-3</v>
      </c>
      <c r="J202" s="10">
        <f t="shared" si="65"/>
        <v>4.0146389802056427E-8</v>
      </c>
      <c r="K202" s="12">
        <f t="shared" si="66"/>
        <v>-1.332267629550187E-17</v>
      </c>
      <c r="L202" s="10">
        <f t="shared" si="67"/>
        <v>0.90537663192933804</v>
      </c>
      <c r="M202" s="13">
        <f t="shared" si="68"/>
        <v>3.3528843177440925E-7</v>
      </c>
      <c r="N202" s="14">
        <f t="shared" si="69"/>
        <v>3.0258177770096868E-4</v>
      </c>
      <c r="O202" s="14">
        <f t="shared" si="70"/>
        <v>2.7476145127737535E-6</v>
      </c>
      <c r="P202" s="15">
        <v>200</v>
      </c>
      <c r="Q202" s="8">
        <f t="shared" si="71"/>
        <v>0.90537659281640748</v>
      </c>
      <c r="R202" s="201"/>
      <c r="S202" s="22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25">
      <c r="A203" s="8">
        <f t="shared" si="59"/>
        <v>-0.19392077949586908</v>
      </c>
      <c r="B203" s="9">
        <v>0.19392077949586908</v>
      </c>
      <c r="C203" s="9">
        <v>0.9051090568558654</v>
      </c>
      <c r="D203" s="10">
        <f t="shared" si="60"/>
        <v>0.67011125568634522</v>
      </c>
      <c r="E203" s="10">
        <f t="shared" si="61"/>
        <v>0.17860601525611119</v>
      </c>
      <c r="F203" s="10">
        <f t="shared" si="62"/>
        <v>1.3387038283030948E-2</v>
      </c>
      <c r="G203" s="10">
        <f t="shared" si="72"/>
        <v>1.9276886450483588E-3</v>
      </c>
      <c r="H203" s="10">
        <f t="shared" si="63"/>
        <v>0.19199305353914214</v>
      </c>
      <c r="I203" s="10">
        <f t="shared" si="64"/>
        <v>1.9276886450483566E-3</v>
      </c>
      <c r="J203" s="10">
        <f t="shared" si="65"/>
        <v>3.7311678582206105E-8</v>
      </c>
      <c r="K203" s="12">
        <f t="shared" si="66"/>
        <v>-1.110223024625156E-17</v>
      </c>
      <c r="L203" s="10">
        <f t="shared" si="67"/>
        <v>0.90509316840150589</v>
      </c>
      <c r="M203" s="13">
        <f t="shared" si="68"/>
        <v>2.5244298193435674E-10</v>
      </c>
      <c r="N203" s="14">
        <f t="shared" si="69"/>
        <v>2.8856329292336241E-4</v>
      </c>
      <c r="O203" s="14">
        <f t="shared" si="70"/>
        <v>2.6867319199788866E-6</v>
      </c>
      <c r="P203" s="15">
        <v>201</v>
      </c>
      <c r="Q203" s="8">
        <f t="shared" si="71"/>
        <v>0.90509313205031472</v>
      </c>
      <c r="R203" s="201"/>
      <c r="S203" s="22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25">
      <c r="A204" s="8">
        <f t="shared" si="59"/>
        <v>-0.19254395255242496</v>
      </c>
      <c r="B204" s="9">
        <v>0.19254395255242496</v>
      </c>
      <c r="C204" s="9">
        <v>0.90311796869556293</v>
      </c>
      <c r="D204" s="10">
        <f t="shared" si="60"/>
        <v>0.66873442874290112</v>
      </c>
      <c r="E204" s="10">
        <f t="shared" si="61"/>
        <v>0.1781551905649145</v>
      </c>
      <c r="F204" s="10">
        <f t="shared" si="62"/>
        <v>1.2492915732844698E-2</v>
      </c>
      <c r="G204" s="10">
        <f t="shared" si="72"/>
        <v>1.8958115775414147E-3</v>
      </c>
      <c r="H204" s="10">
        <f t="shared" si="63"/>
        <v>0.19064810629775919</v>
      </c>
      <c r="I204" s="10">
        <f t="shared" si="64"/>
        <v>1.8958115775414184E-3</v>
      </c>
      <c r="J204" s="10">
        <f t="shared" si="65"/>
        <v>3.467712434877602E-8</v>
      </c>
      <c r="K204" s="12">
        <f t="shared" si="66"/>
        <v>-8.8817841970012479E-18</v>
      </c>
      <c r="L204" s="10">
        <f t="shared" si="67"/>
        <v>0.90481978485313053</v>
      </c>
      <c r="M204" s="13">
        <f t="shared" si="68"/>
        <v>2.8961782341581257E-6</v>
      </c>
      <c r="N204" s="14">
        <f t="shared" si="69"/>
        <v>2.7519118634775736E-4</v>
      </c>
      <c r="O204" s="14">
        <f t="shared" si="70"/>
        <v>2.6264104523526945E-6</v>
      </c>
      <c r="P204" s="15">
        <v>202</v>
      </c>
      <c r="Q204" s="8">
        <f t="shared" si="71"/>
        <v>0.90481975106867407</v>
      </c>
      <c r="R204" s="201"/>
      <c r="S204" s="22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25">
      <c r="A205" s="8">
        <f t="shared" si="59"/>
        <v>-0.1911671256089808</v>
      </c>
      <c r="B205" s="9">
        <v>0.1911671256089808</v>
      </c>
      <c r="C205" s="9">
        <v>0.90531026666215841</v>
      </c>
      <c r="D205" s="10">
        <f t="shared" si="60"/>
        <v>0.66735760179945691</v>
      </c>
      <c r="E205" s="10">
        <f t="shared" si="61"/>
        <v>0.17766947670054861</v>
      </c>
      <c r="F205" s="10">
        <f t="shared" si="62"/>
        <v>1.1633089694161035E-2</v>
      </c>
      <c r="G205" s="10">
        <f t="shared" si="72"/>
        <v>1.8645269856769758E-3</v>
      </c>
      <c r="H205" s="10">
        <f t="shared" si="63"/>
        <v>0.18930256639470966</v>
      </c>
      <c r="I205" s="10">
        <f t="shared" si="64"/>
        <v>1.8645269856769635E-3</v>
      </c>
      <c r="J205" s="10">
        <f t="shared" si="65"/>
        <v>3.2228594180817572E-8</v>
      </c>
      <c r="K205" s="12">
        <f t="shared" si="66"/>
        <v>-8.8817841970012479E-18</v>
      </c>
      <c r="L205" s="10">
        <f t="shared" si="67"/>
        <v>0.90455688775991272</v>
      </c>
      <c r="M205" s="13">
        <f t="shared" si="68"/>
        <v>5.6757977034892672E-7</v>
      </c>
      <c r="N205" s="14">
        <f t="shared" si="69"/>
        <v>2.6243593334602611E-4</v>
      </c>
      <c r="O205" s="14">
        <f t="shared" si="70"/>
        <v>2.56669573995885E-6</v>
      </c>
      <c r="P205" s="15">
        <v>203</v>
      </c>
      <c r="Q205" s="8">
        <f t="shared" si="71"/>
        <v>0.90455685636095573</v>
      </c>
      <c r="R205" s="201"/>
      <c r="S205" s="22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25">
      <c r="A206" s="8">
        <f t="shared" si="59"/>
        <v>-0.18979029866553668</v>
      </c>
      <c r="B206" s="9">
        <v>0.18979029866553668</v>
      </c>
      <c r="C206" s="9">
        <v>0.90602735268857071</v>
      </c>
      <c r="D206" s="10">
        <f t="shared" si="60"/>
        <v>0.66598077485601281</v>
      </c>
      <c r="E206" s="10">
        <f t="shared" si="61"/>
        <v>0.177147720728038</v>
      </c>
      <c r="F206" s="10">
        <f t="shared" si="62"/>
        <v>1.0808729110266103E-2</v>
      </c>
      <c r="G206" s="10">
        <f t="shared" si="72"/>
        <v>1.8338188742795108E-3</v>
      </c>
      <c r="H206" s="10">
        <f t="shared" si="63"/>
        <v>0.18795644983830412</v>
      </c>
      <c r="I206" s="10">
        <f t="shared" si="64"/>
        <v>1.8338188742794952E-3</v>
      </c>
      <c r="J206" s="10">
        <f t="shared" si="65"/>
        <v>2.9952953063952746E-8</v>
      </c>
      <c r="K206" s="12">
        <f t="shared" si="66"/>
        <v>-6.6613381477509375E-18</v>
      </c>
      <c r="L206" s="10">
        <f t="shared" si="67"/>
        <v>0.90430483451740318</v>
      </c>
      <c r="M206" s="13">
        <f t="shared" si="68"/>
        <v>2.9670688500023351E-6</v>
      </c>
      <c r="N206" s="14">
        <f t="shared" si="69"/>
        <v>2.5026933269870904E-4</v>
      </c>
      <c r="O206" s="14">
        <f t="shared" si="70"/>
        <v>2.5076291506407177E-6</v>
      </c>
      <c r="P206" s="15">
        <v>204</v>
      </c>
      <c r="Q206" s="8">
        <f t="shared" si="71"/>
        <v>0.90430480533550717</v>
      </c>
      <c r="R206" s="201"/>
      <c r="S206" s="22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A207" s="8">
        <f t="shared" si="59"/>
        <v>-0.18841347172209255</v>
      </c>
      <c r="B207" s="9">
        <v>0.18841347172209255</v>
      </c>
      <c r="C207" s="9">
        <v>0.90498292177107087</v>
      </c>
      <c r="D207" s="10">
        <f t="shared" si="60"/>
        <v>0.66460394791256872</v>
      </c>
      <c r="E207" s="10">
        <f t="shared" si="61"/>
        <v>0.17658895574086014</v>
      </c>
      <c r="F207" s="10">
        <f t="shared" si="62"/>
        <v>1.0020816337748635E-2</v>
      </c>
      <c r="G207" s="10">
        <f t="shared" si="72"/>
        <v>1.8036718054903339E-3</v>
      </c>
      <c r="H207" s="10">
        <f t="shared" si="63"/>
        <v>0.18660977207860877</v>
      </c>
      <c r="I207" s="10">
        <f t="shared" si="64"/>
        <v>1.803671805490346E-3</v>
      </c>
      <c r="J207" s="10">
        <f t="shared" si="65"/>
        <v>2.7837993439827991E-8</v>
      </c>
      <c r="K207" s="12">
        <f t="shared" si="66"/>
        <v>-6.6613381477509375E-18</v>
      </c>
      <c r="L207" s="10">
        <f t="shared" si="67"/>
        <v>0.90406392547254488</v>
      </c>
      <c r="M207" s="13">
        <f t="shared" si="68"/>
        <v>8.4455419670446492E-7</v>
      </c>
      <c r="N207" s="14">
        <f t="shared" si="69"/>
        <v>2.3866444954916247E-4</v>
      </c>
      <c r="O207" s="14">
        <f t="shared" si="70"/>
        <v>2.4492480241500145E-6</v>
      </c>
      <c r="P207" s="15">
        <v>205</v>
      </c>
      <c r="Q207" s="8">
        <f t="shared" si="71"/>
        <v>0.90406389835116463</v>
      </c>
      <c r="R207" s="201"/>
      <c r="S207" s="22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25">
      <c r="A208" s="8">
        <f t="shared" si="59"/>
        <v>-0.18714255454352863</v>
      </c>
      <c r="B208" s="9">
        <v>0.18714255454352863</v>
      </c>
      <c r="C208" s="9">
        <v>0.90545208797176568</v>
      </c>
      <c r="D208" s="10">
        <f t="shared" si="60"/>
        <v>0.66333303073400485</v>
      </c>
      <c r="E208" s="10">
        <f t="shared" si="61"/>
        <v>0.1760396651856482</v>
      </c>
      <c r="F208" s="10">
        <f t="shared" si="62"/>
        <v>9.3265345283685165E-3</v>
      </c>
      <c r="G208" s="10">
        <f t="shared" si="72"/>
        <v>1.7763288109975545E-3</v>
      </c>
      <c r="H208" s="10">
        <f t="shared" si="63"/>
        <v>0.18536619971401674</v>
      </c>
      <c r="I208" s="10">
        <f t="shared" si="64"/>
        <v>1.7763288109975308E-3</v>
      </c>
      <c r="J208" s="10">
        <f t="shared" si="65"/>
        <v>2.601851435280129E-8</v>
      </c>
      <c r="K208" s="12">
        <f t="shared" si="66"/>
        <v>-6.6613381477509375E-18</v>
      </c>
      <c r="L208" s="10">
        <f t="shared" si="67"/>
        <v>0.9038516446979431</v>
      </c>
      <c r="M208" s="13">
        <f t="shared" si="68"/>
        <v>2.5614186727239465E-6</v>
      </c>
      <c r="N208" s="14">
        <f t="shared" si="69"/>
        <v>2.2842855018535648E-4</v>
      </c>
      <c r="O208" s="14">
        <f t="shared" si="70"/>
        <v>2.3959952174223975E-6</v>
      </c>
      <c r="P208" s="15">
        <v>206</v>
      </c>
      <c r="Q208" s="8">
        <f t="shared" si="71"/>
        <v>0.90385161934920444</v>
      </c>
      <c r="R208" s="201"/>
      <c r="S208" s="22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x14ac:dyDescent="0.25">
      <c r="A209" s="8">
        <f t="shared" si="59"/>
        <v>-0.1857657276000845</v>
      </c>
      <c r="B209" s="9">
        <v>0.1857657276000845</v>
      </c>
      <c r="C209" s="9">
        <v>0.90396050031747244</v>
      </c>
      <c r="D209" s="10">
        <f t="shared" si="60"/>
        <v>0.66195620379056064</v>
      </c>
      <c r="E209" s="10">
        <f t="shared" si="61"/>
        <v>0.17540779505883838</v>
      </c>
      <c r="F209" s="10">
        <f t="shared" si="62"/>
        <v>8.6106891368265322E-3</v>
      </c>
      <c r="G209" s="10">
        <f t="shared" si="72"/>
        <v>1.747219223056734E-3</v>
      </c>
      <c r="H209" s="10">
        <f t="shared" si="63"/>
        <v>0.18401848419566491</v>
      </c>
      <c r="I209" s="10">
        <f t="shared" si="64"/>
        <v>1.7472192230567393E-3</v>
      </c>
      <c r="J209" s="10">
        <f t="shared" si="65"/>
        <v>2.4181362851420786E-8</v>
      </c>
      <c r="K209" s="12">
        <f t="shared" si="66"/>
        <v>-4.4408920985006255E-18</v>
      </c>
      <c r="L209" s="10">
        <f t="shared" si="67"/>
        <v>0.90363277076823934</v>
      </c>
      <c r="M209" s="13">
        <f t="shared" si="68"/>
        <v>1.074066574405324E-7</v>
      </c>
      <c r="N209" s="14">
        <f t="shared" si="69"/>
        <v>2.1783259694490103E-4</v>
      </c>
      <c r="O209" s="14">
        <f t="shared" si="70"/>
        <v>2.3390234521297514E-6</v>
      </c>
      <c r="P209" s="15">
        <v>207</v>
      </c>
      <c r="Q209" s="8">
        <f t="shared" si="71"/>
        <v>0.90363274720935971</v>
      </c>
      <c r="R209" s="201"/>
      <c r="S209" s="22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25">
      <c r="A210" s="8">
        <f t="shared" si="59"/>
        <v>-0.18438890065664035</v>
      </c>
      <c r="B210" s="9">
        <v>0.18438890065664035</v>
      </c>
      <c r="C210" s="9">
        <v>0.90358469205653025</v>
      </c>
      <c r="D210" s="10">
        <f t="shared" si="60"/>
        <v>0.66057937684711654</v>
      </c>
      <c r="E210" s="10">
        <f t="shared" si="61"/>
        <v>0.17473735125595338</v>
      </c>
      <c r="F210" s="10">
        <f t="shared" si="62"/>
        <v>7.9328983952836191E-3</v>
      </c>
      <c r="G210" s="10">
        <f t="shared" si="72"/>
        <v>1.7186285314719218E-3</v>
      </c>
      <c r="H210" s="10">
        <f t="shared" si="63"/>
        <v>0.18267024965123699</v>
      </c>
      <c r="I210" s="10">
        <f t="shared" si="64"/>
        <v>1.7186285314719351E-3</v>
      </c>
      <c r="J210" s="10">
        <f t="shared" si="65"/>
        <v>2.247393142486741E-8</v>
      </c>
      <c r="K210" s="12">
        <f t="shared" si="66"/>
        <v>-4.4408920985006255E-18</v>
      </c>
      <c r="L210" s="10">
        <f t="shared" si="67"/>
        <v>0.90342553230234357</v>
      </c>
      <c r="M210" s="13">
        <f t="shared" si="68"/>
        <v>2.5331827352763569E-8</v>
      </c>
      <c r="N210" s="14">
        <f t="shared" si="69"/>
        <v>2.0772638377540968E-4</v>
      </c>
      <c r="O210" s="14">
        <f t="shared" si="70"/>
        <v>2.2828252999139726E-6</v>
      </c>
      <c r="P210" s="15">
        <v>208</v>
      </c>
      <c r="Q210" s="8">
        <f t="shared" si="71"/>
        <v>0.90342551040694219</v>
      </c>
      <c r="R210" s="201"/>
      <c r="S210" s="22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x14ac:dyDescent="0.25">
      <c r="A211" s="8">
        <f t="shared" si="59"/>
        <v>-0.18311798347807645</v>
      </c>
      <c r="B211" s="9">
        <v>0.18311798347807645</v>
      </c>
      <c r="C211" s="9">
        <v>0.90314459015745419</v>
      </c>
      <c r="D211" s="10">
        <f t="shared" si="60"/>
        <v>0.65930845966855256</v>
      </c>
      <c r="E211" s="10">
        <f t="shared" si="61"/>
        <v>0.17408418638015413</v>
      </c>
      <c r="F211" s="10">
        <f t="shared" si="62"/>
        <v>7.3410900647203009E-3</v>
      </c>
      <c r="G211" s="10">
        <f t="shared" si="72"/>
        <v>1.6926860281571282E-3</v>
      </c>
      <c r="H211" s="10">
        <f t="shared" si="63"/>
        <v>0.18142527644487441</v>
      </c>
      <c r="I211" s="10">
        <f t="shared" si="64"/>
        <v>1.6926860281571501E-3</v>
      </c>
      <c r="J211" s="10">
        <f t="shared" si="65"/>
        <v>2.1005044889934169E-8</v>
      </c>
      <c r="K211" s="12">
        <f t="shared" si="66"/>
        <v>-4.4408920985006255E-18</v>
      </c>
      <c r="L211" s="10">
        <f t="shared" si="67"/>
        <v>0.90324458348064751</v>
      </c>
      <c r="M211" s="13">
        <f t="shared" si="68"/>
        <v>9.9986646832449237E-9</v>
      </c>
      <c r="N211" s="14">
        <f t="shared" si="69"/>
        <v>1.9881279771772248E-4</v>
      </c>
      <c r="O211" s="14">
        <f t="shared" si="70"/>
        <v>2.2316572286235315E-6</v>
      </c>
      <c r="P211" s="15">
        <v>209</v>
      </c>
      <c r="Q211" s="8">
        <f t="shared" si="71"/>
        <v>0.90324456301632017</v>
      </c>
      <c r="R211" s="201"/>
      <c r="S211" s="22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x14ac:dyDescent="0.25">
      <c r="A212" s="8">
        <f t="shared" si="59"/>
        <v>-0.1817411565346323</v>
      </c>
      <c r="B212" s="9">
        <v>0.1817411565346323</v>
      </c>
      <c r="C212" s="9">
        <v>0.90346786280752422</v>
      </c>
      <c r="D212" s="10">
        <f t="shared" si="60"/>
        <v>0.65793163272510846</v>
      </c>
      <c r="E212" s="10">
        <f t="shared" si="61"/>
        <v>0.17333960739459869</v>
      </c>
      <c r="F212" s="10">
        <f t="shared" si="62"/>
        <v>6.7364738653050288E-3</v>
      </c>
      <c r="G212" s="10">
        <f t="shared" si="72"/>
        <v>1.6650557528373328E-3</v>
      </c>
      <c r="H212" s="10">
        <f t="shared" si="63"/>
        <v>0.18007608125990374</v>
      </c>
      <c r="I212" s="10">
        <f t="shared" si="64"/>
        <v>1.6650557528373187E-3</v>
      </c>
      <c r="J212" s="10">
        <f t="shared" si="65"/>
        <v>1.9521891242730194E-8</v>
      </c>
      <c r="K212" s="12">
        <f t="shared" si="66"/>
        <v>-4.4408920985006255E-18</v>
      </c>
      <c r="L212" s="10">
        <f t="shared" si="67"/>
        <v>0.90305971859600576</v>
      </c>
      <c r="M212" s="13">
        <f t="shared" si="68"/>
        <v>1.6658169739603241E-7</v>
      </c>
      <c r="N212" s="14">
        <f t="shared" si="69"/>
        <v>1.8958610125246688E-4</v>
      </c>
      <c r="O212" s="14">
        <f t="shared" si="70"/>
        <v>2.1770106927479236E-6</v>
      </c>
      <c r="P212" s="15">
        <v>210</v>
      </c>
      <c r="Q212" s="8">
        <f t="shared" si="71"/>
        <v>0.90305969957665233</v>
      </c>
      <c r="R212" s="201"/>
      <c r="S212" s="22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x14ac:dyDescent="0.25">
      <c r="A213" s="8">
        <f t="shared" si="59"/>
        <v>-0.18036432959118817</v>
      </c>
      <c r="B213" s="9">
        <v>0.18036432959118817</v>
      </c>
      <c r="C213" s="9">
        <v>0.9036556126000459</v>
      </c>
      <c r="D213" s="10">
        <f t="shared" si="60"/>
        <v>0.65655480578166436</v>
      </c>
      <c r="E213" s="10">
        <f t="shared" si="61"/>
        <v>0.17255697378934498</v>
      </c>
      <c r="F213" s="10">
        <f t="shared" si="62"/>
        <v>6.1694313961923614E-3</v>
      </c>
      <c r="G213" s="10">
        <f t="shared" si="72"/>
        <v>1.6379062621886958E-3</v>
      </c>
      <c r="H213" s="10">
        <f t="shared" si="63"/>
        <v>0.17872640518553734</v>
      </c>
      <c r="I213" s="10">
        <f t="shared" si="64"/>
        <v>1.6379062621886976E-3</v>
      </c>
      <c r="J213" s="10">
        <f t="shared" si="65"/>
        <v>1.8143462133696465E-8</v>
      </c>
      <c r="K213" s="12">
        <f t="shared" si="66"/>
        <v>-2.2204460492503127E-18</v>
      </c>
      <c r="L213" s="10">
        <f t="shared" si="67"/>
        <v>0.90288634210800278</v>
      </c>
      <c r="M213" s="13">
        <f t="shared" si="68"/>
        <v>5.9177708992825938E-7</v>
      </c>
      <c r="N213" s="14">
        <f t="shared" si="69"/>
        <v>1.8078626640761808E-4</v>
      </c>
      <c r="O213" s="14">
        <f t="shared" si="70"/>
        <v>2.1231986821050532E-6</v>
      </c>
      <c r="P213" s="15">
        <v>211</v>
      </c>
      <c r="Q213" s="8">
        <f t="shared" si="71"/>
        <v>0.90288632443159456</v>
      </c>
      <c r="R213" s="201"/>
      <c r="S213" s="22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x14ac:dyDescent="0.25">
      <c r="A214" s="8">
        <f t="shared" si="59"/>
        <v>-0.17898750264774402</v>
      </c>
      <c r="B214" s="9">
        <v>0.17898750264774402</v>
      </c>
      <c r="C214" s="9">
        <v>0.90311119076905266</v>
      </c>
      <c r="D214" s="10">
        <f t="shared" si="60"/>
        <v>0.65517797883822015</v>
      </c>
      <c r="E214" s="10">
        <f t="shared" si="61"/>
        <v>0.17173693444073898</v>
      </c>
      <c r="F214" s="10">
        <f t="shared" si="62"/>
        <v>5.6393259850551448E-3</v>
      </c>
      <c r="G214" s="10">
        <f t="shared" si="72"/>
        <v>1.6112253595868542E-3</v>
      </c>
      <c r="H214" s="10">
        <f t="shared" si="63"/>
        <v>0.17737626042579413</v>
      </c>
      <c r="I214" s="10">
        <f t="shared" si="64"/>
        <v>1.6112253595868496E-3</v>
      </c>
      <c r="J214" s="10">
        <f t="shared" si="65"/>
        <v>1.6862363038208987E-8</v>
      </c>
      <c r="K214" s="12">
        <f t="shared" si="66"/>
        <v>-2.2204460492503127E-18</v>
      </c>
      <c r="L214" s="10">
        <f t="shared" si="67"/>
        <v>0.90272425934472567</v>
      </c>
      <c r="M214" s="13">
        <f t="shared" si="68"/>
        <v>1.4971592713171877E-7</v>
      </c>
      <c r="N214" s="14">
        <f t="shared" si="69"/>
        <v>1.7239366624887295E-4</v>
      </c>
      <c r="O214" s="14">
        <f t="shared" si="70"/>
        <v>2.0702366417538292E-6</v>
      </c>
      <c r="P214" s="15">
        <v>212</v>
      </c>
      <c r="Q214" s="8">
        <f t="shared" si="71"/>
        <v>0.90272424291643816</v>
      </c>
      <c r="R214" s="201"/>
      <c r="S214" s="22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x14ac:dyDescent="0.25">
      <c r="A215" s="8">
        <f t="shared" si="59"/>
        <v>-0.17761067570429989</v>
      </c>
      <c r="B215" s="9">
        <v>0.17761067570429989</v>
      </c>
      <c r="C215" s="9">
        <v>0.90346836803423403</v>
      </c>
      <c r="D215" s="10">
        <f t="shared" si="60"/>
        <v>0.65380115189477606</v>
      </c>
      <c r="E215" s="10">
        <f t="shared" si="61"/>
        <v>0.17088035636984036</v>
      </c>
      <c r="F215" s="10">
        <f t="shared" si="62"/>
        <v>5.1453024134733216E-3</v>
      </c>
      <c r="G215" s="10">
        <f t="shared" si="72"/>
        <v>1.5850012492646531E-3</v>
      </c>
      <c r="H215" s="10">
        <f t="shared" si="63"/>
        <v>0.17602565878331369</v>
      </c>
      <c r="I215" s="10">
        <f t="shared" si="64"/>
        <v>1.5850012492646455E-3</v>
      </c>
      <c r="J215" s="10">
        <f t="shared" si="65"/>
        <v>1.5671721553070037E-8</v>
      </c>
      <c r="K215" s="12">
        <f t="shared" si="66"/>
        <v>-2.2204460492503127E-18</v>
      </c>
      <c r="L215" s="10">
        <f t="shared" si="67"/>
        <v>0.90257320881356606</v>
      </c>
      <c r="M215" s="13">
        <f t="shared" si="68"/>
        <v>8.013100303468742E-7</v>
      </c>
      <c r="N215" s="14">
        <f t="shared" si="69"/>
        <v>1.6438956530836861E-4</v>
      </c>
      <c r="O215" s="14">
        <f t="shared" si="70"/>
        <v>2.0181375565930892E-6</v>
      </c>
      <c r="P215" s="15">
        <v>213</v>
      </c>
      <c r="Q215" s="8">
        <f t="shared" si="71"/>
        <v>0.90257319354527021</v>
      </c>
      <c r="R215" s="201"/>
      <c r="S215" s="22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x14ac:dyDescent="0.25">
      <c r="A216" s="8">
        <f t="shared" si="59"/>
        <v>-0.17633975852573597</v>
      </c>
      <c r="B216" s="9">
        <v>0.17633975852573597</v>
      </c>
      <c r="C216" s="9">
        <v>0.90313975289162496</v>
      </c>
      <c r="D216" s="10">
        <f t="shared" si="60"/>
        <v>0.65253023471621208</v>
      </c>
      <c r="E216" s="10">
        <f t="shared" si="61"/>
        <v>0.17005815543768904</v>
      </c>
      <c r="F216" s="10">
        <f t="shared" si="62"/>
        <v>4.7203985000149737E-3</v>
      </c>
      <c r="G216" s="10">
        <f t="shared" si="72"/>
        <v>1.5611899406075824E-3</v>
      </c>
      <c r="H216" s="10">
        <f t="shared" si="63"/>
        <v>0.174778553937704</v>
      </c>
      <c r="I216" s="10">
        <f t="shared" si="64"/>
        <v>1.5611899406075952E-3</v>
      </c>
      <c r="J216" s="10">
        <f t="shared" si="65"/>
        <v>1.4647424371753387E-8</v>
      </c>
      <c r="K216" s="12">
        <f t="shared" si="66"/>
        <v>-2.2204460492503127E-18</v>
      </c>
      <c r="L216" s="10">
        <f t="shared" si="67"/>
        <v>0.90244329201277496</v>
      </c>
      <c r="M216" s="13">
        <f t="shared" si="68"/>
        <v>4.8505775576851806E-7</v>
      </c>
      <c r="N216" s="14">
        <f t="shared" si="69"/>
        <v>1.5733050662995068E-4</v>
      </c>
      <c r="O216" s="14">
        <f t="shared" si="70"/>
        <v>1.9708213103680327E-6</v>
      </c>
      <c r="P216" s="15">
        <v>214</v>
      </c>
      <c r="Q216" s="8">
        <f t="shared" si="71"/>
        <v>0.90244327774240851</v>
      </c>
      <c r="R216" s="201"/>
      <c r="S216" s="22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x14ac:dyDescent="0.25">
      <c r="A217" s="8">
        <f t="shared" si="59"/>
        <v>-0.17496293158229184</v>
      </c>
      <c r="B217" s="9">
        <v>0.17496293158229184</v>
      </c>
      <c r="C217" s="9">
        <v>0.90347620615035251</v>
      </c>
      <c r="D217" s="10">
        <f t="shared" si="60"/>
        <v>0.65115340777276798</v>
      </c>
      <c r="E217" s="10">
        <f t="shared" si="61"/>
        <v>0.1691344511048789</v>
      </c>
      <c r="F217" s="10">
        <f t="shared" si="62"/>
        <v>4.2926543394166917E-3</v>
      </c>
      <c r="G217" s="10">
        <f t="shared" si="72"/>
        <v>1.5358125248179089E-3</v>
      </c>
      <c r="H217" s="10">
        <f t="shared" si="63"/>
        <v>0.1734271054442956</v>
      </c>
      <c r="I217" s="10">
        <f t="shared" si="64"/>
        <v>1.5358125248179045E-3</v>
      </c>
      <c r="J217" s="10">
        <f t="shared" si="65"/>
        <v>1.3613178338959408E-8</v>
      </c>
      <c r="K217" s="12">
        <f t="shared" si="66"/>
        <v>-2.2204460492503127E-18</v>
      </c>
      <c r="L217" s="10">
        <f t="shared" si="67"/>
        <v>0.90231250678716035</v>
      </c>
      <c r="M217" s="13">
        <f t="shared" si="68"/>
        <v>1.3541962078938413E-6</v>
      </c>
      <c r="N217" s="14">
        <f t="shared" si="69"/>
        <v>1.5002395997973099E-4</v>
      </c>
      <c r="O217" s="14">
        <f t="shared" si="70"/>
        <v>1.920409946436245E-6</v>
      </c>
      <c r="P217" s="15">
        <v>215</v>
      </c>
      <c r="Q217" s="8">
        <f t="shared" si="71"/>
        <v>0.90231249352441611</v>
      </c>
      <c r="R217" s="201"/>
      <c r="S217" s="22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x14ac:dyDescent="0.25">
      <c r="A218" s="8">
        <f t="shared" si="59"/>
        <v>-0.17358610463884772</v>
      </c>
      <c r="B218" s="9">
        <v>0.17358610463884772</v>
      </c>
      <c r="C218" s="9">
        <v>0.90329932035986948</v>
      </c>
      <c r="D218" s="10">
        <f t="shared" si="60"/>
        <v>0.64977658082932388</v>
      </c>
      <c r="E218" s="10">
        <f t="shared" si="61"/>
        <v>0.1681777796221044</v>
      </c>
      <c r="F218" s="10">
        <f t="shared" si="62"/>
        <v>3.8974527921327262E-3</v>
      </c>
      <c r="G218" s="10">
        <f t="shared" si="72"/>
        <v>1.5108595726508051E-3</v>
      </c>
      <c r="H218" s="10">
        <f t="shared" si="63"/>
        <v>0.17207523241423714</v>
      </c>
      <c r="I218" s="10">
        <f t="shared" si="64"/>
        <v>1.5108595726507875E-3</v>
      </c>
      <c r="J218" s="10">
        <f t="shared" si="65"/>
        <v>1.2651959789145248E-8</v>
      </c>
      <c r="K218" s="12">
        <f t="shared" si="66"/>
        <v>-2.2204460492503127E-18</v>
      </c>
      <c r="L218" s="10">
        <f t="shared" si="67"/>
        <v>0.90219167164633651</v>
      </c>
      <c r="M218" s="13">
        <f t="shared" si="68"/>
        <v>1.226885672591247E-6</v>
      </c>
      <c r="N218" s="14">
        <f t="shared" si="69"/>
        <v>1.4305589457583168E-4</v>
      </c>
      <c r="O218" s="14">
        <f t="shared" si="70"/>
        <v>1.8708869017553776E-6</v>
      </c>
      <c r="P218" s="15">
        <v>216</v>
      </c>
      <c r="Q218" s="8">
        <f t="shared" si="71"/>
        <v>0.90219165932006695</v>
      </c>
      <c r="R218" s="201"/>
      <c r="S218" s="22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x14ac:dyDescent="0.25">
      <c r="A219" s="8">
        <f t="shared" si="59"/>
        <v>-0.17220927769540356</v>
      </c>
      <c r="B219" s="9">
        <v>0.17220927769540356</v>
      </c>
      <c r="C219" s="9">
        <v>0.9028465083677788</v>
      </c>
      <c r="D219" s="10">
        <f t="shared" si="60"/>
        <v>0.64839975388587967</v>
      </c>
      <c r="E219" s="10">
        <f t="shared" si="61"/>
        <v>0.16718963111807533</v>
      </c>
      <c r="F219" s="10">
        <f t="shared" si="62"/>
        <v>3.5333141053865958E-3</v>
      </c>
      <c r="G219" s="10">
        <f t="shared" si="72"/>
        <v>1.4863207133293393E-3</v>
      </c>
      <c r="H219" s="10">
        <f t="shared" si="63"/>
        <v>0.17072294522346193</v>
      </c>
      <c r="I219" s="10">
        <f t="shared" si="64"/>
        <v>1.4863207133293374E-3</v>
      </c>
      <c r="J219" s="10">
        <f t="shared" si="65"/>
        <v>1.175861229423702E-8</v>
      </c>
      <c r="K219" s="12">
        <f t="shared" si="66"/>
        <v>-2.2204460492503127E-18</v>
      </c>
      <c r="L219" s="10">
        <f t="shared" si="67"/>
        <v>0.90208033414588384</v>
      </c>
      <c r="M219" s="13">
        <f t="shared" si="68"/>
        <v>5.8702293829634002E-7</v>
      </c>
      <c r="N219" s="14">
        <f t="shared" si="69"/>
        <v>1.3641070616087809E-4</v>
      </c>
      <c r="O219" s="14">
        <f t="shared" si="70"/>
        <v>1.8222570274535499E-6</v>
      </c>
      <c r="P219" s="15">
        <v>217</v>
      </c>
      <c r="Q219" s="8">
        <f t="shared" si="71"/>
        <v>0.90208032268996496</v>
      </c>
      <c r="R219" s="201"/>
      <c r="S219" s="22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x14ac:dyDescent="0.25">
      <c r="A220" s="8">
        <f t="shared" si="59"/>
        <v>-0.17093836051683967</v>
      </c>
      <c r="B220" s="9">
        <v>0.17093836051683967</v>
      </c>
      <c r="C220" s="9">
        <v>0.90259645633649277</v>
      </c>
      <c r="D220" s="10">
        <f t="shared" si="60"/>
        <v>0.6471288367073158</v>
      </c>
      <c r="E220" s="10">
        <f t="shared" si="61"/>
        <v>0.16625092098477262</v>
      </c>
      <c r="F220" s="10">
        <f t="shared" si="62"/>
        <v>3.223400235027706E-3</v>
      </c>
      <c r="G220" s="10">
        <f t="shared" si="72"/>
        <v>1.4640283069651122E-3</v>
      </c>
      <c r="H220" s="10">
        <f t="shared" si="63"/>
        <v>0.16947432121980033</v>
      </c>
      <c r="I220" s="10">
        <f t="shared" si="64"/>
        <v>1.4640283069651113E-3</v>
      </c>
      <c r="J220" s="10">
        <f t="shared" si="65"/>
        <v>1.0990074226478852E-8</v>
      </c>
      <c r="K220" s="12">
        <f t="shared" si="66"/>
        <v>-2.2204460492503127E-18</v>
      </c>
      <c r="L220" s="10">
        <f t="shared" si="67"/>
        <v>0.90198557618729847</v>
      </c>
      <c r="M220" s="13">
        <f t="shared" si="68"/>
        <v>3.7317455667965496E-7</v>
      </c>
      <c r="N220" s="14">
        <f t="shared" si="69"/>
        <v>1.3055037321659833E-4</v>
      </c>
      <c r="O220" s="14">
        <f t="shared" si="70"/>
        <v>1.7781633997942036E-6</v>
      </c>
      <c r="P220" s="15">
        <v>218</v>
      </c>
      <c r="Q220" s="8">
        <f t="shared" si="71"/>
        <v>0.90198556548013376</v>
      </c>
      <c r="R220" s="201"/>
      <c r="S220" s="22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x14ac:dyDescent="0.25">
      <c r="A221" s="8">
        <f t="shared" si="59"/>
        <v>-0.16956153357339551</v>
      </c>
      <c r="B221" s="9">
        <v>0.16956153357339551</v>
      </c>
      <c r="C221" s="9">
        <v>0.90220709984483716</v>
      </c>
      <c r="D221" s="10">
        <f t="shared" si="60"/>
        <v>0.6457520097638717</v>
      </c>
      <c r="E221" s="10">
        <f t="shared" si="61"/>
        <v>0.16520673365465594</v>
      </c>
      <c r="F221" s="10">
        <f t="shared" si="62"/>
        <v>2.9145318749967367E-3</v>
      </c>
      <c r="G221" s="10">
        <f t="shared" si="72"/>
        <v>1.4402578296713736E-3</v>
      </c>
      <c r="H221" s="10">
        <f t="shared" si="63"/>
        <v>0.16812126552965267</v>
      </c>
      <c r="I221" s="10">
        <f t="shared" si="64"/>
        <v>1.4402578296713704E-3</v>
      </c>
      <c r="J221" s="10">
        <f t="shared" si="65"/>
        <v>1.0214071466863981E-8</v>
      </c>
      <c r="K221" s="12">
        <f t="shared" si="66"/>
        <v>0</v>
      </c>
      <c r="L221" s="10">
        <f t="shared" si="67"/>
        <v>0.90189113788974529</v>
      </c>
      <c r="M221" s="13">
        <f t="shared" si="68"/>
        <v>9.9831957065477003E-8</v>
      </c>
      <c r="N221" s="14">
        <f t="shared" si="69"/>
        <v>1.2448483555815889E-4</v>
      </c>
      <c r="O221" s="14">
        <f t="shared" si="70"/>
        <v>1.7312585720376452E-6</v>
      </c>
      <c r="P221" s="15">
        <v>219</v>
      </c>
      <c r="Q221" s="8">
        <f t="shared" si="71"/>
        <v>0.90189112793860726</v>
      </c>
      <c r="R221" s="201"/>
      <c r="S221" s="22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x14ac:dyDescent="0.25">
      <c r="A222" s="8">
        <f t="shared" si="59"/>
        <v>-0.16818470662995078</v>
      </c>
      <c r="B222" s="9">
        <v>0.16818470662995078</v>
      </c>
      <c r="C222" s="9">
        <v>0.90114087857618441</v>
      </c>
      <c r="D222" s="10">
        <f t="shared" si="60"/>
        <v>0.64437518282042694</v>
      </c>
      <c r="E222" s="10">
        <f t="shared" si="61"/>
        <v>0.16413583682206484</v>
      </c>
      <c r="F222" s="10">
        <f t="shared" si="62"/>
        <v>2.6319873444421282E-3</v>
      </c>
      <c r="G222" s="10">
        <f t="shared" si="72"/>
        <v>1.4168729705820032E-3</v>
      </c>
      <c r="H222" s="10">
        <f t="shared" si="63"/>
        <v>0.16676782416650696</v>
      </c>
      <c r="I222" s="10">
        <f t="shared" si="64"/>
        <v>1.4168729705820156E-3</v>
      </c>
      <c r="J222" s="10">
        <f t="shared" si="65"/>
        <v>9.4928618037392716E-9</v>
      </c>
      <c r="K222" s="12">
        <f t="shared" si="66"/>
        <v>0</v>
      </c>
      <c r="L222" s="10">
        <f t="shared" si="67"/>
        <v>0.90180474824511092</v>
      </c>
      <c r="M222" s="13">
        <f t="shared" si="68"/>
        <v>4.4072293732059255E-7</v>
      </c>
      <c r="N222" s="14">
        <f t="shared" si="69"/>
        <v>1.1870053146481759E-4</v>
      </c>
      <c r="O222" s="14">
        <f t="shared" si="70"/>
        <v>1.6852516816834954E-6</v>
      </c>
      <c r="P222" s="15">
        <v>220</v>
      </c>
      <c r="Q222" s="8">
        <f t="shared" si="71"/>
        <v>0.90180473899661695</v>
      </c>
      <c r="R222" s="201"/>
      <c r="S222" s="22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x14ac:dyDescent="0.25">
      <c r="A223" s="8">
        <f t="shared" si="59"/>
        <v>-0.16680787968650665</v>
      </c>
      <c r="B223" s="9">
        <v>0.16680787968650665</v>
      </c>
      <c r="C223" s="9">
        <v>0.90082126163893306</v>
      </c>
      <c r="D223" s="10">
        <f t="shared" si="60"/>
        <v>0.64299835587698284</v>
      </c>
      <c r="E223" s="10">
        <f t="shared" si="61"/>
        <v>0.16303991684429697</v>
      </c>
      <c r="F223" s="10">
        <f t="shared" si="62"/>
        <v>2.3740894409182162E-3</v>
      </c>
      <c r="G223" s="10">
        <f t="shared" si="72"/>
        <v>1.3938645787151399E-3</v>
      </c>
      <c r="H223" s="10">
        <f t="shared" si="63"/>
        <v>0.16541400628521521</v>
      </c>
      <c r="I223" s="10">
        <f t="shared" si="64"/>
        <v>1.3938645787151139E-3</v>
      </c>
      <c r="J223" s="10">
        <f t="shared" si="65"/>
        <v>8.8225763206015399E-9</v>
      </c>
      <c r="K223" s="12">
        <f t="shared" si="66"/>
        <v>0</v>
      </c>
      <c r="L223" s="10">
        <f t="shared" si="67"/>
        <v>0.90172589443932849</v>
      </c>
      <c r="M223" s="13">
        <f t="shared" si="68"/>
        <v>8.1836050355128319E-7</v>
      </c>
      <c r="N223" s="14">
        <f t="shared" si="69"/>
        <v>1.1318447382262585E-4</v>
      </c>
      <c r="O223" s="14">
        <f t="shared" si="70"/>
        <v>1.6401415310674344E-6</v>
      </c>
      <c r="P223" s="15">
        <v>221</v>
      </c>
      <c r="Q223" s="8">
        <f t="shared" si="71"/>
        <v>0.90172588584386537</v>
      </c>
      <c r="R223" s="201"/>
      <c r="S223" s="22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x14ac:dyDescent="0.25">
      <c r="A224" s="8">
        <f t="shared" si="59"/>
        <v>-0.16553696250794273</v>
      </c>
      <c r="B224" s="9">
        <v>0.16553696250794273</v>
      </c>
      <c r="C224" s="9">
        <v>0.90156823566480804</v>
      </c>
      <c r="D224" s="10">
        <f t="shared" si="60"/>
        <v>0.64172743869841886</v>
      </c>
      <c r="E224" s="10">
        <f t="shared" si="61"/>
        <v>0.16200753879902971</v>
      </c>
      <c r="F224" s="10">
        <f t="shared" si="62"/>
        <v>2.156462931631901E-3</v>
      </c>
      <c r="G224" s="10">
        <f t="shared" si="72"/>
        <v>1.3729525313447982E-3</v>
      </c>
      <c r="H224" s="10">
        <f t="shared" si="63"/>
        <v>0.16416400173066159</v>
      </c>
      <c r="I224" s="10">
        <f t="shared" si="64"/>
        <v>1.3729525313448186E-3</v>
      </c>
      <c r="J224" s="10">
        <f t="shared" si="65"/>
        <v>8.2459363160607036E-9</v>
      </c>
      <c r="K224" s="12">
        <f t="shared" si="66"/>
        <v>0</v>
      </c>
      <c r="L224" s="10">
        <f t="shared" si="67"/>
        <v>0.90165935383922646</v>
      </c>
      <c r="M224" s="13">
        <f t="shared" si="68"/>
        <v>8.3025217093465732E-9</v>
      </c>
      <c r="N224" s="14">
        <f t="shared" si="69"/>
        <v>1.0832009041407864E-4</v>
      </c>
      <c r="O224" s="14">
        <f t="shared" si="70"/>
        <v>1.5992952106544414E-6</v>
      </c>
      <c r="P224" s="15">
        <v>222</v>
      </c>
      <c r="Q224" s="8">
        <f t="shared" si="71"/>
        <v>0.90165934580555929</v>
      </c>
      <c r="R224" s="201"/>
      <c r="S224" s="22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x14ac:dyDescent="0.25">
      <c r="A225" s="8">
        <f t="shared" si="59"/>
        <v>-0.16426604532937941</v>
      </c>
      <c r="B225" s="9">
        <v>0.16426604532937941</v>
      </c>
      <c r="C225" s="9">
        <v>0.90099633020092074</v>
      </c>
      <c r="D225" s="10">
        <f t="shared" si="60"/>
        <v>0.64045652151985555</v>
      </c>
      <c r="E225" s="10">
        <f t="shared" si="61"/>
        <v>0.160956565355971</v>
      </c>
      <c r="F225" s="10">
        <f t="shared" si="62"/>
        <v>1.9571253348649189E-3</v>
      </c>
      <c r="G225" s="10">
        <f t="shared" si="72"/>
        <v>1.3523469315582376E-3</v>
      </c>
      <c r="H225" s="10">
        <f t="shared" si="63"/>
        <v>0.16291369069083592</v>
      </c>
      <c r="I225" s="10">
        <f t="shared" si="64"/>
        <v>1.3523469315582389E-3</v>
      </c>
      <c r="J225" s="10">
        <f t="shared" si="65"/>
        <v>7.7069852570010898E-9</v>
      </c>
      <c r="K225" s="12">
        <f t="shared" si="66"/>
        <v>0</v>
      </c>
      <c r="L225" s="10">
        <f t="shared" si="67"/>
        <v>0.9015984051724536</v>
      </c>
      <c r="M225" s="13">
        <f t="shared" si="68"/>
        <v>3.6249427134629676E-7</v>
      </c>
      <c r="N225" s="14">
        <f t="shared" si="69"/>
        <v>1.0366439075550776E-4</v>
      </c>
      <c r="O225" s="14">
        <f t="shared" si="70"/>
        <v>1.5592080877055645E-6</v>
      </c>
      <c r="P225" s="15">
        <v>223</v>
      </c>
      <c r="Q225" s="8">
        <f t="shared" si="71"/>
        <v>0.90159839766386363</v>
      </c>
      <c r="R225" s="201"/>
      <c r="S225" s="22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x14ac:dyDescent="0.25">
      <c r="A226" s="8">
        <f t="shared" si="59"/>
        <v>-0.16288921838593468</v>
      </c>
      <c r="B226" s="9">
        <v>0.16288921838593468</v>
      </c>
      <c r="C226" s="9">
        <v>0.90161455160216508</v>
      </c>
      <c r="D226" s="10">
        <f t="shared" si="60"/>
        <v>0.63907969457641078</v>
      </c>
      <c r="E226" s="10">
        <f t="shared" si="61"/>
        <v>0.15979849328583703</v>
      </c>
      <c r="F226" s="10">
        <f t="shared" si="62"/>
        <v>1.760355547452439E-3</v>
      </c>
      <c r="G226" s="10">
        <f t="shared" si="72"/>
        <v>1.3303623898457406E-3</v>
      </c>
      <c r="H226" s="10">
        <f t="shared" si="63"/>
        <v>0.16155884883328947</v>
      </c>
      <c r="I226" s="10">
        <f t="shared" si="64"/>
        <v>1.3303623898457439E-3</v>
      </c>
      <c r="J226" s="10">
        <f t="shared" si="65"/>
        <v>7.1627994613693791E-9</v>
      </c>
      <c r="K226" s="12">
        <f t="shared" si="66"/>
        <v>0</v>
      </c>
      <c r="L226" s="10">
        <f t="shared" si="67"/>
        <v>0.90153824161694074</v>
      </c>
      <c r="M226" s="13">
        <f t="shared" si="68"/>
        <v>5.8232138449394742E-9</v>
      </c>
      <c r="N226" s="14">
        <f t="shared" si="69"/>
        <v>9.8845872330463553E-5</v>
      </c>
      <c r="O226" s="14">
        <f t="shared" si="70"/>
        <v>1.5166329329129639E-6</v>
      </c>
      <c r="P226" s="15">
        <v>224</v>
      </c>
      <c r="Q226" s="8">
        <f t="shared" si="71"/>
        <v>0.901538234638528</v>
      </c>
      <c r="R226" s="201"/>
      <c r="S226" s="22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x14ac:dyDescent="0.25">
      <c r="A227" s="8">
        <f t="shared" si="59"/>
        <v>-0.16161830120737136</v>
      </c>
      <c r="B227" s="9">
        <v>0.16161830120737136</v>
      </c>
      <c r="C227" s="9">
        <v>0.90121091698527034</v>
      </c>
      <c r="D227" s="10">
        <f t="shared" si="60"/>
        <v>0.63780877739784758</v>
      </c>
      <c r="E227" s="10">
        <f t="shared" si="61"/>
        <v>0.15871279698083748</v>
      </c>
      <c r="F227" s="10">
        <f t="shared" si="62"/>
        <v>1.5951232272883671E-3</v>
      </c>
      <c r="G227" s="10">
        <f t="shared" si="72"/>
        <v>1.3103743046037342E-3</v>
      </c>
      <c r="H227" s="10">
        <f t="shared" si="63"/>
        <v>0.16030792020812584</v>
      </c>
      <c r="I227" s="10">
        <f t="shared" si="64"/>
        <v>1.3103743046037426E-3</v>
      </c>
      <c r="J227" s="10">
        <f t="shared" si="65"/>
        <v>6.6946417769602039E-9</v>
      </c>
      <c r="K227" s="12">
        <f t="shared" si="66"/>
        <v>0</v>
      </c>
      <c r="L227" s="10">
        <f t="shared" si="67"/>
        <v>0.90148772082234641</v>
      </c>
      <c r="M227" s="13">
        <f t="shared" si="68"/>
        <v>7.6620364220033991E-8</v>
      </c>
      <c r="N227" s="14">
        <f t="shared" si="69"/>
        <v>9.4596716580138313E-5</v>
      </c>
      <c r="O227" s="14">
        <f t="shared" si="70"/>
        <v>1.4781151435404931E-6</v>
      </c>
      <c r="P227" s="15">
        <v>225</v>
      </c>
      <c r="Q227" s="8">
        <f t="shared" si="71"/>
        <v>0.90148771430003993</v>
      </c>
      <c r="R227" s="201"/>
      <c r="S227" s="22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x14ac:dyDescent="0.25">
      <c r="A228" s="8">
        <f t="shared" si="59"/>
        <v>-0.16024147426392663</v>
      </c>
      <c r="B228" s="9">
        <v>0.16024147426392663</v>
      </c>
      <c r="C228" s="9">
        <v>0.90159090441119771</v>
      </c>
      <c r="D228" s="10">
        <f t="shared" si="60"/>
        <v>0.63643195045440282</v>
      </c>
      <c r="E228" s="10">
        <f t="shared" si="61"/>
        <v>0.15751992450083488</v>
      </c>
      <c r="F228" s="10">
        <f t="shared" si="62"/>
        <v>1.4324996018680375E-3</v>
      </c>
      <c r="G228" s="10">
        <f t="shared" si="72"/>
        <v>1.2890439392867492E-3</v>
      </c>
      <c r="H228" s="10">
        <f t="shared" si="63"/>
        <v>0.15895242410270291</v>
      </c>
      <c r="I228" s="10">
        <f t="shared" si="64"/>
        <v>1.2890439392867553E-3</v>
      </c>
      <c r="J228" s="10">
        <f t="shared" si="65"/>
        <v>6.2219369595404762E-9</v>
      </c>
      <c r="K228" s="12">
        <f t="shared" si="66"/>
        <v>0</v>
      </c>
      <c r="L228" s="10">
        <f t="shared" si="67"/>
        <v>0.90143799764052757</v>
      </c>
      <c r="M228" s="13">
        <f t="shared" si="68"/>
        <v>2.3380480516772934E-8</v>
      </c>
      <c r="N228" s="14">
        <f t="shared" si="69"/>
        <v>9.0199022715164231E-5</v>
      </c>
      <c r="O228" s="14">
        <f t="shared" si="70"/>
        <v>1.4372291339895453E-6</v>
      </c>
      <c r="P228" s="15">
        <v>226</v>
      </c>
      <c r="Q228" s="8">
        <f t="shared" si="71"/>
        <v>0.90143799157875737</v>
      </c>
      <c r="R228" s="201"/>
      <c r="S228" s="22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x14ac:dyDescent="0.25">
      <c r="A229" s="8">
        <f t="shared" si="59"/>
        <v>-0.15897055708536331</v>
      </c>
      <c r="B229" s="9">
        <v>0.15897055708536331</v>
      </c>
      <c r="C229" s="9">
        <v>0.9002683803527235</v>
      </c>
      <c r="D229" s="10">
        <f t="shared" si="60"/>
        <v>0.6351610332758395</v>
      </c>
      <c r="E229" s="10">
        <f t="shared" si="61"/>
        <v>0.15640459128158152</v>
      </c>
      <c r="F229" s="10">
        <f t="shared" si="62"/>
        <v>1.2963135503364549E-3</v>
      </c>
      <c r="G229" s="10">
        <f t="shared" si="72"/>
        <v>1.2696464381716788E-3</v>
      </c>
      <c r="H229" s="10">
        <f t="shared" si="63"/>
        <v>0.15770090483191798</v>
      </c>
      <c r="I229" s="10">
        <f t="shared" si="64"/>
        <v>1.2696464381716694E-3</v>
      </c>
      <c r="J229" s="10">
        <f t="shared" si="65"/>
        <v>5.8152736607881283E-9</v>
      </c>
      <c r="K229" s="12">
        <f t="shared" si="66"/>
        <v>0</v>
      </c>
      <c r="L229" s="10">
        <f t="shared" si="67"/>
        <v>0.90139635790032357</v>
      </c>
      <c r="M229" s="13">
        <f t="shared" si="68"/>
        <v>1.2723333478898876E-6</v>
      </c>
      <c r="N229" s="14">
        <f t="shared" si="69"/>
        <v>8.632101952743295E-5</v>
      </c>
      <c r="O229" s="14">
        <f t="shared" si="70"/>
        <v>1.4002590464095576E-6</v>
      </c>
      <c r="P229" s="15">
        <v>227</v>
      </c>
      <c r="Q229" s="8">
        <f t="shared" si="71"/>
        <v>0.90139635223474823</v>
      </c>
      <c r="R229" s="201"/>
      <c r="S229" s="22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x14ac:dyDescent="0.25">
      <c r="A230" s="8">
        <f t="shared" si="59"/>
        <v>-0.15769963990679942</v>
      </c>
      <c r="B230" s="9">
        <v>0.15769963990679942</v>
      </c>
      <c r="C230" s="9">
        <v>0.90111442106659334</v>
      </c>
      <c r="D230" s="10">
        <f t="shared" si="60"/>
        <v>0.63389011609727564</v>
      </c>
      <c r="E230" s="10">
        <f t="shared" si="61"/>
        <v>0.15527669565069971</v>
      </c>
      <c r="F230" s="10">
        <f t="shared" si="62"/>
        <v>1.1724155188218386E-3</v>
      </c>
      <c r="G230" s="10">
        <f t="shared" si="72"/>
        <v>1.2505233020881634E-3</v>
      </c>
      <c r="H230" s="10">
        <f t="shared" si="63"/>
        <v>0.15644911116952154</v>
      </c>
      <c r="I230" s="10">
        <f t="shared" si="64"/>
        <v>1.2505233020881732E-3</v>
      </c>
      <c r="J230" s="10">
        <f t="shared" si="65"/>
        <v>5.4351897052739502E-9</v>
      </c>
      <c r="K230" s="12">
        <f t="shared" si="66"/>
        <v>0</v>
      </c>
      <c r="L230" s="10">
        <f t="shared" si="67"/>
        <v>0.90135847528952806</v>
      </c>
      <c r="M230" s="13">
        <f t="shared" si="68"/>
        <v>5.9562463732269909E-8</v>
      </c>
      <c r="N230" s="14">
        <f t="shared" si="69"/>
        <v>8.2609508158799241E-5</v>
      </c>
      <c r="O230" s="14">
        <f t="shared" si="70"/>
        <v>1.364022630050504E-6</v>
      </c>
      <c r="P230" s="15">
        <v>228</v>
      </c>
      <c r="Q230" s="8">
        <f t="shared" si="71"/>
        <v>0.90135846999425251</v>
      </c>
      <c r="R230" s="201"/>
      <c r="S230" s="22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x14ac:dyDescent="0.25">
      <c r="A231" s="8">
        <f t="shared" si="59"/>
        <v>-0.15642872272823549</v>
      </c>
      <c r="B231" s="9">
        <v>0.15642872272823549</v>
      </c>
      <c r="C231" s="9">
        <v>0.9012587650510252</v>
      </c>
      <c r="D231" s="10">
        <f t="shared" si="60"/>
        <v>0.63261919891871166</v>
      </c>
      <c r="E231" s="10">
        <f t="shared" si="61"/>
        <v>0.15413723666596529</v>
      </c>
      <c r="F231" s="10">
        <f t="shared" si="62"/>
        <v>1.0598121449762424E-3</v>
      </c>
      <c r="G231" s="10">
        <f t="shared" si="72"/>
        <v>1.2316688373460727E-3</v>
      </c>
      <c r="H231" s="10">
        <f t="shared" si="63"/>
        <v>0.15519704881094154</v>
      </c>
      <c r="I231" s="10">
        <f t="shared" si="64"/>
        <v>1.2316688373460686E-3</v>
      </c>
      <c r="J231" s="10">
        <f t="shared" si="65"/>
        <v>5.0799478832277325E-9</v>
      </c>
      <c r="K231" s="12">
        <f t="shared" si="66"/>
        <v>0</v>
      </c>
      <c r="L231" s="10">
        <f t="shared" si="67"/>
        <v>0.90132404608256456</v>
      </c>
      <c r="M231" s="13">
        <f t="shared" si="68"/>
        <v>4.2616130788422398E-9</v>
      </c>
      <c r="N231" s="14">
        <f t="shared" si="69"/>
        <v>7.9057360773325669E-5</v>
      </c>
      <c r="O231" s="14">
        <f t="shared" si="70"/>
        <v>1.3285132159271985E-6</v>
      </c>
      <c r="P231" s="15">
        <v>229</v>
      </c>
      <c r="Q231" s="8">
        <f t="shared" si="71"/>
        <v>0.90132404113338604</v>
      </c>
      <c r="R231" s="201"/>
      <c r="S231" s="22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x14ac:dyDescent="0.25">
      <c r="A232" s="8">
        <f t="shared" si="59"/>
        <v>-0.15505189578479137</v>
      </c>
      <c r="B232" s="9">
        <v>0.15505189578479137</v>
      </c>
      <c r="C232" s="9">
        <v>0.90078361735543577</v>
      </c>
      <c r="D232" s="10">
        <f t="shared" si="60"/>
        <v>0.63124237197526756</v>
      </c>
      <c r="E232" s="10">
        <f t="shared" si="61"/>
        <v>0.15289086122501572</v>
      </c>
      <c r="F232" s="10">
        <f t="shared" si="62"/>
        <v>9.4948990448978784E-4</v>
      </c>
      <c r="G232" s="10">
        <f t="shared" si="72"/>
        <v>1.211539934030198E-3</v>
      </c>
      <c r="H232" s="10">
        <f t="shared" si="63"/>
        <v>0.1538403511295055</v>
      </c>
      <c r="I232" s="10">
        <f t="shared" si="64"/>
        <v>1.2115399340301995E-3</v>
      </c>
      <c r="J232" s="10">
        <f t="shared" si="65"/>
        <v>4.7212556627397959E-9</v>
      </c>
      <c r="K232" s="12">
        <f t="shared" si="66"/>
        <v>0</v>
      </c>
      <c r="L232" s="10">
        <f t="shared" si="67"/>
        <v>0.90129031433644813</v>
      </c>
      <c r="M232" s="13">
        <f t="shared" si="68"/>
        <v>2.5674183056703544E-7</v>
      </c>
      <c r="N232" s="14">
        <f t="shared" si="69"/>
        <v>7.5381130987110768E-5</v>
      </c>
      <c r="O232" s="14">
        <f t="shared" si="70"/>
        <v>1.2908568257323042E-6</v>
      </c>
      <c r="P232" s="15">
        <v>230</v>
      </c>
      <c r="Q232" s="8">
        <f t="shared" si="71"/>
        <v>0.9012903097367283</v>
      </c>
      <c r="R232" s="201"/>
      <c r="S232" s="22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x14ac:dyDescent="0.25">
      <c r="A233" s="8">
        <f t="shared" si="59"/>
        <v>-0.15378097860622744</v>
      </c>
      <c r="B233" s="9">
        <v>0.15378097860622744</v>
      </c>
      <c r="C233" s="9">
        <v>0.9010512890886444</v>
      </c>
      <c r="D233" s="10">
        <f t="shared" si="60"/>
        <v>0.62997145479670358</v>
      </c>
      <c r="E233" s="10">
        <f t="shared" si="61"/>
        <v>0.15173025728361172</v>
      </c>
      <c r="F233" s="10">
        <f t="shared" si="62"/>
        <v>8.5748932817536927E-4</v>
      </c>
      <c r="G233" s="10">
        <f t="shared" si="72"/>
        <v>1.1932275817640725E-3</v>
      </c>
      <c r="H233" s="10">
        <f t="shared" si="63"/>
        <v>0.15258774661178709</v>
      </c>
      <c r="I233" s="10">
        <f t="shared" si="64"/>
        <v>1.1932275817640768E-3</v>
      </c>
      <c r="J233" s="10">
        <f t="shared" si="65"/>
        <v>4.4126762755298714E-9</v>
      </c>
      <c r="K233" s="12">
        <f t="shared" si="66"/>
        <v>0</v>
      </c>
      <c r="L233" s="10">
        <f t="shared" si="67"/>
        <v>0.90126218454969298</v>
      </c>
      <c r="M233" s="13">
        <f t="shared" si="68"/>
        <v>4.4476895490891828E-8</v>
      </c>
      <c r="N233" s="14">
        <f t="shared" si="69"/>
        <v>7.2139410218926761E-5</v>
      </c>
      <c r="O233" s="14">
        <f t="shared" si="70"/>
        <v>1.2568386883784481E-6</v>
      </c>
      <c r="P233" s="15">
        <v>231</v>
      </c>
      <c r="Q233" s="8">
        <f t="shared" si="71"/>
        <v>0.901262180250609</v>
      </c>
      <c r="R233" s="201"/>
      <c r="S233" s="22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x14ac:dyDescent="0.25">
      <c r="A234" s="8">
        <f t="shared" si="59"/>
        <v>-0.15251006142766355</v>
      </c>
      <c r="B234" s="9">
        <v>0.15251006142766355</v>
      </c>
      <c r="C234" s="9">
        <v>0.89993948314975691</v>
      </c>
      <c r="D234" s="10">
        <f t="shared" si="60"/>
        <v>0.62870053761813971</v>
      </c>
      <c r="E234" s="10">
        <f t="shared" si="61"/>
        <v>0.15056079198082734</v>
      </c>
      <c r="F234" s="10">
        <f t="shared" si="62"/>
        <v>7.7409802937748479E-4</v>
      </c>
      <c r="G234" s="10">
        <f t="shared" si="72"/>
        <v>1.1751672931932106E-3</v>
      </c>
      <c r="H234" s="10">
        <f t="shared" si="63"/>
        <v>0.15133489001020481</v>
      </c>
      <c r="I234" s="10">
        <f t="shared" si="64"/>
        <v>1.1751672931932218E-3</v>
      </c>
      <c r="J234" s="10">
        <f t="shared" si="65"/>
        <v>4.1242655150732984E-9</v>
      </c>
      <c r="K234" s="12">
        <f t="shared" si="66"/>
        <v>0</v>
      </c>
      <c r="L234" s="10">
        <f t="shared" si="67"/>
        <v>0.90123668709818905</v>
      </c>
      <c r="M234" s="13">
        <f t="shared" si="68"/>
        <v>1.6827380838279215E-6</v>
      </c>
      <c r="N234" s="14">
        <f t="shared" si="69"/>
        <v>6.9036931090984946E-5</v>
      </c>
      <c r="O234" s="14">
        <f t="shared" si="70"/>
        <v>1.2235243779644258E-6</v>
      </c>
      <c r="P234" s="15">
        <v>232</v>
      </c>
      <c r="Q234" s="8">
        <f t="shared" si="71"/>
        <v>0.90123668308009153</v>
      </c>
      <c r="R234" s="201"/>
      <c r="S234" s="22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x14ac:dyDescent="0.25">
      <c r="A235" s="8">
        <f t="shared" si="59"/>
        <v>-0.15123914424909962</v>
      </c>
      <c r="B235" s="9">
        <v>0.15123914424909962</v>
      </c>
      <c r="C235" s="9">
        <v>0.90157831087182427</v>
      </c>
      <c r="D235" s="10">
        <f t="shared" si="60"/>
        <v>0.62742962043957573</v>
      </c>
      <c r="E235" s="10">
        <f t="shared" si="61"/>
        <v>0.14938322157236666</v>
      </c>
      <c r="F235" s="10">
        <f t="shared" si="62"/>
        <v>6.9856484947281028E-4</v>
      </c>
      <c r="G235" s="10">
        <f t="shared" si="72"/>
        <v>1.1573539725549808E-3</v>
      </c>
      <c r="H235" s="10">
        <f t="shared" si="63"/>
        <v>0.15008178642183947</v>
      </c>
      <c r="I235" s="10">
        <f t="shared" si="64"/>
        <v>1.1573539725549808E-3</v>
      </c>
      <c r="J235" s="10">
        <f t="shared" si="65"/>
        <v>3.8547051661656824E-9</v>
      </c>
      <c r="K235" s="12">
        <f t="shared" si="66"/>
        <v>0</v>
      </c>
      <c r="L235" s="10">
        <f t="shared" si="67"/>
        <v>0.90121359231137255</v>
      </c>
      <c r="M235" s="13">
        <f t="shared" si="68"/>
        <v>1.3301962833797981E-7</v>
      </c>
      <c r="N235" s="14">
        <f t="shared" si="69"/>
        <v>6.6067726772697379E-5</v>
      </c>
      <c r="O235" s="14">
        <f t="shared" si="70"/>
        <v>1.1909056702335906E-6</v>
      </c>
      <c r="P235" s="15">
        <v>233</v>
      </c>
      <c r="Q235" s="8">
        <f t="shared" si="71"/>
        <v>0.90121358855589628</v>
      </c>
      <c r="R235" s="201"/>
      <c r="S235" s="22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x14ac:dyDescent="0.25">
      <c r="A236" s="8">
        <f t="shared" si="59"/>
        <v>-0.1498623173056555</v>
      </c>
      <c r="B236" s="9">
        <v>0.1498623173056555</v>
      </c>
      <c r="C236" s="9">
        <v>0.90022959133021718</v>
      </c>
      <c r="D236" s="10">
        <f t="shared" si="60"/>
        <v>0.62605279349613163</v>
      </c>
      <c r="E236" s="10">
        <f t="shared" si="61"/>
        <v>0.14809918488254889</v>
      </c>
      <c r="F236" s="10">
        <f t="shared" si="62"/>
        <v>6.2479968662574844E-4</v>
      </c>
      <c r="G236" s="10">
        <f t="shared" si="72"/>
        <v>1.1383291539542317E-3</v>
      </c>
      <c r="H236" s="10">
        <f t="shared" si="63"/>
        <v>0.14872398456917463</v>
      </c>
      <c r="I236" s="10">
        <f t="shared" si="64"/>
        <v>1.1383291539542426E-3</v>
      </c>
      <c r="J236" s="10">
        <f t="shared" si="65"/>
        <v>3.5825266256899578E-9</v>
      </c>
      <c r="K236" s="12">
        <f t="shared" si="66"/>
        <v>0</v>
      </c>
      <c r="L236" s="10">
        <f t="shared" si="67"/>
        <v>0.90119103809917633</v>
      </c>
      <c r="M236" s="13">
        <f t="shared" si="68"/>
        <v>9.2437988954199117E-7</v>
      </c>
      <c r="N236" s="14">
        <f t="shared" si="69"/>
        <v>6.2994866366642964E-5</v>
      </c>
      <c r="O236" s="14">
        <f t="shared" si="70"/>
        <v>1.1563438300615304E-6</v>
      </c>
      <c r="P236" s="15">
        <v>234</v>
      </c>
      <c r="Q236" s="8">
        <f t="shared" si="71"/>
        <v>0.90119103460887207</v>
      </c>
      <c r="R236" s="201"/>
      <c r="S236" s="22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x14ac:dyDescent="0.25">
      <c r="A237" s="8">
        <f t="shared" si="59"/>
        <v>-0.14859140012709157</v>
      </c>
      <c r="B237" s="9">
        <v>0.14859140012709157</v>
      </c>
      <c r="C237" s="9">
        <v>0.90141036376463313</v>
      </c>
      <c r="D237" s="10">
        <f t="shared" si="60"/>
        <v>0.62478187631756776</v>
      </c>
      <c r="E237" s="10">
        <f t="shared" si="61"/>
        <v>0.14690691617639953</v>
      </c>
      <c r="F237" s="10">
        <f t="shared" si="62"/>
        <v>5.6346603632589844E-4</v>
      </c>
      <c r="G237" s="10">
        <f t="shared" si="72"/>
        <v>1.1210145659920345E-3</v>
      </c>
      <c r="H237" s="10">
        <f t="shared" si="63"/>
        <v>0.14747038221272543</v>
      </c>
      <c r="I237" s="10">
        <f t="shared" si="64"/>
        <v>1.1210145659920339E-3</v>
      </c>
      <c r="J237" s="10">
        <f t="shared" si="65"/>
        <v>3.3483741065015459E-9</v>
      </c>
      <c r="K237" s="12">
        <f t="shared" si="66"/>
        <v>0</v>
      </c>
      <c r="L237" s="10">
        <f t="shared" si="67"/>
        <v>0.90117228490086509</v>
      </c>
      <c r="M237" s="13">
        <f t="shared" si="68"/>
        <v>5.6681545373077139E-8</v>
      </c>
      <c r="N237" s="14">
        <f t="shared" si="69"/>
        <v>6.0285253514687829E-5</v>
      </c>
      <c r="O237" s="14">
        <f t="shared" si="70"/>
        <v>1.1251466743486635E-6</v>
      </c>
      <c r="P237" s="15">
        <v>235</v>
      </c>
      <c r="Q237" s="8">
        <f t="shared" si="71"/>
        <v>0.90117228163868579</v>
      </c>
      <c r="R237" s="201"/>
      <c r="S237" s="22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x14ac:dyDescent="0.25">
      <c r="A238" s="8">
        <f t="shared" si="59"/>
        <v>-0.14732048294852768</v>
      </c>
      <c r="B238" s="9">
        <v>0.14732048294852768</v>
      </c>
      <c r="C238" s="9">
        <v>0.90102412984887459</v>
      </c>
      <c r="D238" s="10">
        <f t="shared" si="60"/>
        <v>0.62351095913900378</v>
      </c>
      <c r="E238" s="10">
        <f t="shared" si="61"/>
        <v>0.14570853282335539</v>
      </c>
      <c r="F238" s="10">
        <f t="shared" si="62"/>
        <v>5.0801493384930658E-4</v>
      </c>
      <c r="G238" s="10">
        <f t="shared" si="72"/>
        <v>1.1039320617972775E-3</v>
      </c>
      <c r="H238" s="10">
        <f t="shared" si="63"/>
        <v>0.14621654775720472</v>
      </c>
      <c r="I238" s="10">
        <f t="shared" si="64"/>
        <v>1.103932061797252E-3</v>
      </c>
      <c r="J238" s="10">
        <f t="shared" si="65"/>
        <v>3.1295257059352355E-9</v>
      </c>
      <c r="K238" s="12">
        <f t="shared" si="66"/>
        <v>0</v>
      </c>
      <c r="L238" s="10">
        <f t="shared" si="67"/>
        <v>0.90115533032627682</v>
      </c>
      <c r="M238" s="13">
        <f t="shared" si="68"/>
        <v>1.7213565270572236E-8</v>
      </c>
      <c r="N238" s="14">
        <f t="shared" si="69"/>
        <v>5.7692073448134418E-5</v>
      </c>
      <c r="O238" s="14">
        <f t="shared" si="70"/>
        <v>1.0946181132207618E-6</v>
      </c>
      <c r="P238" s="15">
        <v>236</v>
      </c>
      <c r="Q238" s="8">
        <f t="shared" si="71"/>
        <v>0.90115532727731218</v>
      </c>
      <c r="R238" s="201"/>
      <c r="S238" s="22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x14ac:dyDescent="0.25">
      <c r="A239" s="8">
        <f t="shared" si="59"/>
        <v>-0.14604956576996375</v>
      </c>
      <c r="B239" s="9">
        <v>0.14604956576996375</v>
      </c>
      <c r="C239" s="9">
        <v>0.90045442350356886</v>
      </c>
      <c r="D239" s="10">
        <f t="shared" si="60"/>
        <v>0.62224004196043992</v>
      </c>
      <c r="E239" s="10">
        <f t="shared" si="61"/>
        <v>0.14450457866315231</v>
      </c>
      <c r="F239" s="10">
        <f t="shared" si="62"/>
        <v>4.5790711372688004E-4</v>
      </c>
      <c r="G239" s="10">
        <f t="shared" si="72"/>
        <v>1.0870770681034175E-3</v>
      </c>
      <c r="H239" s="10">
        <f t="shared" si="63"/>
        <v>0.1449624857768792</v>
      </c>
      <c r="I239" s="10">
        <f t="shared" si="64"/>
        <v>1.0870770681034013E-3</v>
      </c>
      <c r="J239" s="10">
        <f t="shared" si="65"/>
        <v>2.9249811486662936E-9</v>
      </c>
      <c r="K239" s="12">
        <f t="shared" si="66"/>
        <v>0</v>
      </c>
      <c r="L239" s="10">
        <f t="shared" si="67"/>
        <v>0.90114000949220319</v>
      </c>
      <c r="M239" s="13">
        <f t="shared" si="68"/>
        <v>4.7002814781171113E-7</v>
      </c>
      <c r="N239" s="14">
        <f t="shared" si="69"/>
        <v>5.5210332814606469E-5</v>
      </c>
      <c r="O239" s="14">
        <f t="shared" si="70"/>
        <v>1.0647489593955559E-6</v>
      </c>
      <c r="P239" s="15">
        <v>237</v>
      </c>
      <c r="Q239" s="8">
        <f t="shared" si="71"/>
        <v>0.9011400066425177</v>
      </c>
      <c r="R239" s="201"/>
      <c r="S239" s="22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x14ac:dyDescent="0.25">
      <c r="A240" s="8">
        <f t="shared" si="59"/>
        <v>-0.14467273882651963</v>
      </c>
      <c r="B240" s="9">
        <v>0.14467273882651963</v>
      </c>
      <c r="C240" s="9">
        <v>0.90072266591752059</v>
      </c>
      <c r="D240" s="10">
        <f t="shared" si="60"/>
        <v>0.62086321501699582</v>
      </c>
      <c r="E240" s="10">
        <f t="shared" si="61"/>
        <v>0.14319458599347731</v>
      </c>
      <c r="F240" s="10">
        <f t="shared" si="62"/>
        <v>4.0908104852528269E-4</v>
      </c>
      <c r="G240" s="10">
        <f t="shared" si="72"/>
        <v>1.0690690660671437E-3</v>
      </c>
      <c r="H240" s="10">
        <f t="shared" si="63"/>
        <v>0.14360366704200259</v>
      </c>
      <c r="I240" s="10">
        <f t="shared" si="64"/>
        <v>1.0690690660671537E-3</v>
      </c>
      <c r="J240" s="10">
        <f t="shared" si="65"/>
        <v>2.7184498857934143E-9</v>
      </c>
      <c r="K240" s="12">
        <f t="shared" si="66"/>
        <v>0</v>
      </c>
      <c r="L240" s="10">
        <f t="shared" si="67"/>
        <v>0.90112508055707863</v>
      </c>
      <c r="M240" s="13">
        <f t="shared" si="68"/>
        <v>1.6193754213062342E-7</v>
      </c>
      <c r="N240" s="14">
        <f t="shared" si="69"/>
        <v>5.2641997772173768E-5</v>
      </c>
      <c r="O240" s="14">
        <f t="shared" si="70"/>
        <v>1.0331239851627279E-6</v>
      </c>
      <c r="P240" s="15">
        <v>238</v>
      </c>
      <c r="Q240" s="8">
        <f t="shared" si="71"/>
        <v>0.90112507790860785</v>
      </c>
      <c r="R240" s="201"/>
      <c r="S240" s="22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x14ac:dyDescent="0.25">
      <c r="A241" s="8">
        <f t="shared" si="59"/>
        <v>-0.14350773141283593</v>
      </c>
      <c r="B241" s="9">
        <v>0.14350773141283593</v>
      </c>
      <c r="C241" s="9">
        <v>0.90094336854355295</v>
      </c>
      <c r="D241" s="10">
        <f t="shared" si="60"/>
        <v>0.61969820760331207</v>
      </c>
      <c r="E241" s="10">
        <f t="shared" si="61"/>
        <v>0.14208191106631546</v>
      </c>
      <c r="F241" s="10">
        <f t="shared" si="62"/>
        <v>3.7178588718652462E-4</v>
      </c>
      <c r="G241" s="10">
        <f t="shared" si="72"/>
        <v>1.0540319042088575E-3</v>
      </c>
      <c r="H241" s="10">
        <f t="shared" si="63"/>
        <v>0.14245369695350199</v>
      </c>
      <c r="I241" s="10">
        <f t="shared" si="64"/>
        <v>1.0540319042088501E-3</v>
      </c>
      <c r="J241" s="10">
        <f t="shared" si="65"/>
        <v>2.5551250911716003E-9</v>
      </c>
      <c r="K241" s="12">
        <f t="shared" si="66"/>
        <v>0</v>
      </c>
      <c r="L241" s="10">
        <f t="shared" si="67"/>
        <v>0.90111367727674729</v>
      </c>
      <c r="M241" s="13">
        <f t="shared" si="68"/>
        <v>2.9005064602263091E-8</v>
      </c>
      <c r="N241" s="14">
        <f t="shared" si="69"/>
        <v>5.0562254001206761E-5</v>
      </c>
      <c r="O241" s="14">
        <f t="shared" si="70"/>
        <v>1.0069513388878503E-6</v>
      </c>
      <c r="P241" s="15">
        <v>239</v>
      </c>
      <c r="Q241" s="8">
        <f t="shared" si="71"/>
        <v>0.9011136747873969</v>
      </c>
      <c r="R241" s="201"/>
      <c r="S241" s="22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x14ac:dyDescent="0.25">
      <c r="A242" s="8">
        <f t="shared" si="59"/>
        <v>-0.14213090446939181</v>
      </c>
      <c r="B242" s="9">
        <v>0.14213090446939181</v>
      </c>
      <c r="C242" s="9">
        <v>0.90065124577050315</v>
      </c>
      <c r="D242" s="10">
        <f t="shared" si="60"/>
        <v>0.61832138065986797</v>
      </c>
      <c r="E242" s="10">
        <f t="shared" si="61"/>
        <v>0.1407624078943136</v>
      </c>
      <c r="F242" s="10">
        <f t="shared" si="62"/>
        <v>3.3200138258631968E-4</v>
      </c>
      <c r="G242" s="10">
        <f t="shared" si="72"/>
        <v>1.0364928177827304E-3</v>
      </c>
      <c r="H242" s="10">
        <f t="shared" si="63"/>
        <v>0.14109440927689992</v>
      </c>
      <c r="I242" s="10">
        <f t="shared" si="64"/>
        <v>1.036492817782728E-3</v>
      </c>
      <c r="J242" s="10">
        <f t="shared" si="65"/>
        <v>2.3747091540181428E-9</v>
      </c>
      <c r="K242" s="12">
        <f t="shared" si="66"/>
        <v>0</v>
      </c>
      <c r="L242" s="10">
        <f t="shared" si="67"/>
        <v>0.90110151285467699</v>
      </c>
      <c r="M242" s="13">
        <f t="shared" si="68"/>
        <v>2.027404470904108E-7</v>
      </c>
      <c r="N242" s="14">
        <f t="shared" si="69"/>
        <v>4.8209962907379291E-5</v>
      </c>
      <c r="O242" s="14">
        <f t="shared" si="70"/>
        <v>9.7670300124056952E-7</v>
      </c>
      <c r="P242" s="15">
        <v>240</v>
      </c>
      <c r="Q242" s="8">
        <f t="shared" si="71"/>
        <v>0.90110151054109822</v>
      </c>
      <c r="R242" s="201"/>
      <c r="S242" s="22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x14ac:dyDescent="0.25">
      <c r="A243" s="8">
        <f t="shared" si="59"/>
        <v>-0.14085998729082788</v>
      </c>
      <c r="B243" s="9">
        <v>0.14085998729082788</v>
      </c>
      <c r="C243" s="9">
        <v>0.90021133952590726</v>
      </c>
      <c r="D243" s="10">
        <f t="shared" si="60"/>
        <v>0.6170504634813041</v>
      </c>
      <c r="E243" s="10">
        <f t="shared" si="61"/>
        <v>0.13954044989746309</v>
      </c>
      <c r="F243" s="10">
        <f t="shared" si="62"/>
        <v>2.9901339323768758E-4</v>
      </c>
      <c r="G243" s="10">
        <f t="shared" si="72"/>
        <v>1.0205217806280031E-3</v>
      </c>
      <c r="H243" s="10">
        <f t="shared" si="63"/>
        <v>0.13983946329070077</v>
      </c>
      <c r="I243" s="10">
        <f t="shared" si="64"/>
        <v>1.0205217806280114E-3</v>
      </c>
      <c r="J243" s="10">
        <f t="shared" si="65"/>
        <v>2.2194991039655454E-9</v>
      </c>
      <c r="K243" s="12">
        <f t="shared" si="66"/>
        <v>0</v>
      </c>
      <c r="L243" s="10">
        <f t="shared" si="67"/>
        <v>0.90109142651459651</v>
      </c>
      <c r="M243" s="13">
        <f t="shared" si="68"/>
        <v>7.7455310766010104E-7</v>
      </c>
      <c r="N243" s="14">
        <f t="shared" si="69"/>
        <v>4.6135788478338994E-5</v>
      </c>
      <c r="O243" s="14">
        <f t="shared" si="70"/>
        <v>9.4942806169750136E-7</v>
      </c>
      <c r="P243" s="15">
        <v>241</v>
      </c>
      <c r="Q243" s="8">
        <f t="shared" si="71"/>
        <v>0.90109142435223233</v>
      </c>
      <c r="R243" s="201"/>
      <c r="S243" s="22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x14ac:dyDescent="0.25">
      <c r="A244" s="8">
        <f t="shared" si="59"/>
        <v>-0.13958907011226396</v>
      </c>
      <c r="B244" s="9">
        <v>0.13958907011226396</v>
      </c>
      <c r="C244" s="9">
        <v>0.8997525611894247</v>
      </c>
      <c r="D244" s="10">
        <f t="shared" si="60"/>
        <v>0.61577954630274012</v>
      </c>
      <c r="E244" s="10">
        <f t="shared" si="61"/>
        <v>0.13831504998251279</v>
      </c>
      <c r="F244" s="10">
        <f t="shared" si="62"/>
        <v>2.6926130404373688E-4</v>
      </c>
      <c r="G244" s="10">
        <f t="shared" si="72"/>
        <v>1.0047567512739136E-3</v>
      </c>
      <c r="H244" s="10">
        <f t="shared" si="63"/>
        <v>0.13858431128655652</v>
      </c>
      <c r="I244" s="10">
        <f t="shared" si="64"/>
        <v>1.0047567512739229E-3</v>
      </c>
      <c r="J244" s="10">
        <f t="shared" si="65"/>
        <v>2.0744335183709561E-9</v>
      </c>
      <c r="K244" s="12">
        <f t="shared" si="66"/>
        <v>0</v>
      </c>
      <c r="L244" s="10">
        <f t="shared" si="67"/>
        <v>0.90108232957177192</v>
      </c>
      <c r="M244" s="13">
        <f t="shared" si="68"/>
        <v>1.7682839506903381E-6</v>
      </c>
      <c r="N244" s="14">
        <f t="shared" si="69"/>
        <v>4.4150784634575109E-5</v>
      </c>
      <c r="O244" s="14">
        <f t="shared" si="70"/>
        <v>9.2276382314311578E-7</v>
      </c>
      <c r="P244" s="15">
        <v>242</v>
      </c>
      <c r="Q244" s="8">
        <f t="shared" si="71"/>
        <v>0.90108232755073903</v>
      </c>
      <c r="R244" s="201"/>
      <c r="S244" s="22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x14ac:dyDescent="0.25">
      <c r="A245" s="8">
        <f t="shared" si="59"/>
        <v>-0.13831815293370006</v>
      </c>
      <c r="B245" s="9">
        <v>0.13831815293370006</v>
      </c>
      <c r="C245" s="9">
        <v>0.89970545726566553</v>
      </c>
      <c r="D245" s="10">
        <f t="shared" si="60"/>
        <v>0.61450862912417625</v>
      </c>
      <c r="E245" s="10">
        <f t="shared" si="61"/>
        <v>0.13708652194893065</v>
      </c>
      <c r="F245" s="10">
        <f t="shared" si="62"/>
        <v>2.4243522773843447E-4</v>
      </c>
      <c r="G245" s="10">
        <f t="shared" si="72"/>
        <v>9.89193818181619E-4</v>
      </c>
      <c r="H245" s="10">
        <f t="shared" si="63"/>
        <v>0.1373289571766691</v>
      </c>
      <c r="I245" s="10">
        <f t="shared" si="64"/>
        <v>9.8919381818160122E-4</v>
      </c>
      <c r="J245" s="10">
        <f t="shared" si="65"/>
        <v>1.9388493627803036E-9</v>
      </c>
      <c r="K245" s="12">
        <f t="shared" si="66"/>
        <v>0</v>
      </c>
      <c r="L245" s="10">
        <f t="shared" si="67"/>
        <v>0.90107412727648195</v>
      </c>
      <c r="M245" s="13">
        <f t="shared" si="68"/>
        <v>1.8732575985082181E-6</v>
      </c>
      <c r="N245" s="14">
        <f t="shared" si="69"/>
        <v>4.2251123596059066E-5</v>
      </c>
      <c r="O245" s="14">
        <f t="shared" si="70"/>
        <v>8.9670046682892743E-7</v>
      </c>
      <c r="P245" s="15">
        <v>243</v>
      </c>
      <c r="Q245" s="8">
        <f t="shared" si="71"/>
        <v>0.90107412538754295</v>
      </c>
      <c r="R245" s="201"/>
      <c r="S245" s="22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x14ac:dyDescent="0.25">
      <c r="A246" s="8">
        <f t="shared" si="59"/>
        <v>-0.13704723575513614</v>
      </c>
      <c r="B246" s="9">
        <v>0.13704723575513614</v>
      </c>
      <c r="C246" s="9">
        <v>0.90084339349986553</v>
      </c>
      <c r="D246" s="10">
        <f t="shared" si="60"/>
        <v>0.61323771194561227</v>
      </c>
      <c r="E246" s="10">
        <f t="shared" si="61"/>
        <v>0.13585515119884911</v>
      </c>
      <c r="F246" s="10">
        <f t="shared" si="62"/>
        <v>2.1825357717296373E-4</v>
      </c>
      <c r="G246" s="10">
        <f t="shared" si="72"/>
        <v>9.7382916698712796E-4</v>
      </c>
      <c r="H246" s="10">
        <f t="shared" si="63"/>
        <v>0.13607340477602206</v>
      </c>
      <c r="I246" s="10">
        <f t="shared" si="64"/>
        <v>9.7382916698714173E-4</v>
      </c>
      <c r="J246" s="10">
        <f t="shared" si="65"/>
        <v>1.8121269346770109E-9</v>
      </c>
      <c r="K246" s="12">
        <f t="shared" si="66"/>
        <v>0</v>
      </c>
      <c r="L246" s="10">
        <f t="shared" si="67"/>
        <v>0.90106673353190347</v>
      </c>
      <c r="M246" s="13">
        <f t="shared" si="68"/>
        <v>4.988076991070993E-8</v>
      </c>
      <c r="N246" s="14">
        <f t="shared" si="69"/>
        <v>4.0433141412714767E-5</v>
      </c>
      <c r="O246" s="14">
        <f t="shared" si="70"/>
        <v>8.712281405581363E-7</v>
      </c>
      <c r="P246" s="15">
        <v>244</v>
      </c>
      <c r="Q246" s="8">
        <f t="shared" si="71"/>
        <v>0.90106673176642482</v>
      </c>
      <c r="R246" s="201"/>
      <c r="S246" s="22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x14ac:dyDescent="0.25">
      <c r="A247" s="8">
        <f t="shared" si="59"/>
        <v>-0.13577631857657224</v>
      </c>
      <c r="B247" s="9">
        <v>0.13577631857657224</v>
      </c>
      <c r="C247" s="9">
        <v>0.89979516600722265</v>
      </c>
      <c r="D247" s="10">
        <f t="shared" si="60"/>
        <v>0.61196679476704841</v>
      </c>
      <c r="E247" s="10">
        <f t="shared" si="61"/>
        <v>0.13462119706936637</v>
      </c>
      <c r="F247" s="10">
        <f t="shared" si="62"/>
        <v>1.9646073597809842E-4</v>
      </c>
      <c r="G247" s="10">
        <f t="shared" si="72"/>
        <v>9.5865907754073831E-4</v>
      </c>
      <c r="H247" s="10">
        <f t="shared" si="63"/>
        <v>0.13481765780534449</v>
      </c>
      <c r="I247" s="10">
        <f t="shared" si="64"/>
        <v>9.5865907754071555E-4</v>
      </c>
      <c r="J247" s="10">
        <f t="shared" si="65"/>
        <v>1.693687032859651E-9</v>
      </c>
      <c r="K247" s="12">
        <f t="shared" si="66"/>
        <v>0</v>
      </c>
      <c r="L247" s="10">
        <f t="shared" si="67"/>
        <v>0.90106007018190626</v>
      </c>
      <c r="M247" s="13">
        <f t="shared" si="68"/>
        <v>1.5999825711320297E-6</v>
      </c>
      <c r="N247" s="14">
        <f t="shared" si="69"/>
        <v>3.8693330993104199E-5</v>
      </c>
      <c r="O247" s="14">
        <f t="shared" si="70"/>
        <v>8.4633697482090381E-7</v>
      </c>
      <c r="P247" s="15">
        <v>245</v>
      </c>
      <c r="Q247" s="8">
        <f t="shared" si="71"/>
        <v>0.90106006853181853</v>
      </c>
      <c r="R247" s="201"/>
      <c r="S247" s="22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x14ac:dyDescent="0.25">
      <c r="A248" s="8">
        <f t="shared" si="59"/>
        <v>-0.13439949163312809</v>
      </c>
      <c r="B248" s="9">
        <v>0.13439949163312809</v>
      </c>
      <c r="C248" s="9">
        <v>0.89978608890866063</v>
      </c>
      <c r="D248" s="10">
        <f t="shared" si="60"/>
        <v>0.6105899678236042</v>
      </c>
      <c r="E248" s="10">
        <f t="shared" si="61"/>
        <v>0.13328177071328159</v>
      </c>
      <c r="F248" s="10">
        <f t="shared" si="62"/>
        <v>1.7527918083306535E-4</v>
      </c>
      <c r="G248" s="10">
        <f t="shared" si="72"/>
        <v>9.4244016491668026E-4</v>
      </c>
      <c r="H248" s="10">
        <f t="shared" si="63"/>
        <v>0.13345704989411467</v>
      </c>
      <c r="I248" s="10">
        <f t="shared" si="64"/>
        <v>9.4244016491667451E-4</v>
      </c>
      <c r="J248" s="10">
        <f t="shared" si="65"/>
        <v>1.5740967476373606E-9</v>
      </c>
      <c r="K248" s="12">
        <f t="shared" si="66"/>
        <v>0</v>
      </c>
      <c r="L248" s="10">
        <f t="shared" si="67"/>
        <v>0.9010535937335572</v>
      </c>
      <c r="M248" s="13">
        <f t="shared" si="68"/>
        <v>1.6065684811360855E-6</v>
      </c>
      <c r="N248" s="14">
        <f t="shared" si="69"/>
        <v>3.6892861129642296E-5</v>
      </c>
      <c r="O248" s="14">
        <f t="shared" si="70"/>
        <v>8.2001591939596368E-7</v>
      </c>
      <c r="P248" s="15">
        <v>246</v>
      </c>
      <c r="Q248" s="8">
        <f t="shared" si="71"/>
        <v>0.90105359219998127</v>
      </c>
      <c r="R248" s="201"/>
      <c r="S248" s="22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x14ac:dyDescent="0.25">
      <c r="A249" s="8">
        <f t="shared" si="59"/>
        <v>-0.13312857445456419</v>
      </c>
      <c r="B249" s="9">
        <v>0.13312857445456419</v>
      </c>
      <c r="C249" s="9">
        <v>0.90033433410925245</v>
      </c>
      <c r="D249" s="10">
        <f t="shared" si="60"/>
        <v>0.60931905064504033</v>
      </c>
      <c r="E249" s="10">
        <f t="shared" si="61"/>
        <v>0.13204316552496376</v>
      </c>
      <c r="F249" s="10">
        <f t="shared" si="62"/>
        <v>1.5774359820431723E-4</v>
      </c>
      <c r="G249" s="10">
        <f t="shared" si="72"/>
        <v>9.2766386018171276E-4</v>
      </c>
      <c r="H249" s="10">
        <f t="shared" si="63"/>
        <v>0.13220090912316809</v>
      </c>
      <c r="I249" s="10">
        <f t="shared" si="64"/>
        <v>9.2766386018169487E-4</v>
      </c>
      <c r="J249" s="10">
        <f t="shared" si="65"/>
        <v>1.4712144043466382E-9</v>
      </c>
      <c r="K249" s="12">
        <f t="shared" si="66"/>
        <v>0</v>
      </c>
      <c r="L249" s="10">
        <f t="shared" si="67"/>
        <v>0.90104823206986451</v>
      </c>
      <c r="M249" s="13">
        <f t="shared" si="68"/>
        <v>5.0965029816604872E-7</v>
      </c>
      <c r="N249" s="14">
        <f t="shared" si="69"/>
        <v>3.5305293419991254E-5</v>
      </c>
      <c r="O249" s="14">
        <f t="shared" si="70"/>
        <v>7.9630381167300194E-7</v>
      </c>
      <c r="P249" s="15">
        <v>247</v>
      </c>
      <c r="Q249" s="8">
        <f t="shared" si="71"/>
        <v>0.90104823063652251</v>
      </c>
      <c r="R249" s="201"/>
      <c r="S249" s="22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x14ac:dyDescent="0.25">
      <c r="A250" s="8">
        <f t="shared" si="59"/>
        <v>-0.13185765727600088</v>
      </c>
      <c r="B250" s="9">
        <v>0.13185765727600088</v>
      </c>
      <c r="C250" s="9">
        <v>0.89895267618708252</v>
      </c>
      <c r="D250" s="10">
        <f t="shared" si="60"/>
        <v>0.60804813346647701</v>
      </c>
      <c r="E250" s="10">
        <f t="shared" si="61"/>
        <v>0.13080263504678186</v>
      </c>
      <c r="F250" s="10">
        <f t="shared" si="62"/>
        <v>1.419496442245281E-4</v>
      </c>
      <c r="G250" s="10">
        <f t="shared" si="72"/>
        <v>9.1307120993808222E-4</v>
      </c>
      <c r="H250" s="10">
        <f t="shared" si="63"/>
        <v>0.13094458469100639</v>
      </c>
      <c r="I250" s="10">
        <f t="shared" si="64"/>
        <v>9.1307120993807322E-4</v>
      </c>
      <c r="J250" s="10">
        <f t="shared" si="65"/>
        <v>1.3750564111174738E-9</v>
      </c>
      <c r="K250" s="12">
        <f t="shared" si="66"/>
        <v>0</v>
      </c>
      <c r="L250" s="10">
        <f t="shared" si="67"/>
        <v>0.9010434029215495</v>
      </c>
      <c r="M250" s="13">
        <f t="shared" si="68"/>
        <v>4.3711382782149385E-6</v>
      </c>
      <c r="N250" s="14">
        <f t="shared" si="69"/>
        <v>3.3786001703856929E-5</v>
      </c>
      <c r="O250" s="14">
        <f t="shared" si="70"/>
        <v>7.7314247741948903E-7</v>
      </c>
      <c r="P250" s="15">
        <v>248</v>
      </c>
      <c r="Q250" s="8">
        <f t="shared" si="71"/>
        <v>0.90104340158189011</v>
      </c>
      <c r="R250" s="201"/>
      <c r="S250" s="22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x14ac:dyDescent="0.25">
      <c r="A251" s="8">
        <f t="shared" si="59"/>
        <v>-0.13069264986231718</v>
      </c>
      <c r="B251" s="9">
        <v>0.13069264986231718</v>
      </c>
      <c r="C251" s="9">
        <v>0.89984727305267076</v>
      </c>
      <c r="D251" s="10">
        <f t="shared" si="60"/>
        <v>0.60688312605279338</v>
      </c>
      <c r="E251" s="10">
        <f t="shared" si="61"/>
        <v>0.1296639397814778</v>
      </c>
      <c r="F251" s="10">
        <f t="shared" si="62"/>
        <v>1.2885571368640502E-4</v>
      </c>
      <c r="G251" s="10">
        <f t="shared" si="72"/>
        <v>8.9985307471011911E-4</v>
      </c>
      <c r="H251" s="10">
        <f t="shared" si="63"/>
        <v>0.12979279549516423</v>
      </c>
      <c r="I251" s="10">
        <f t="shared" si="64"/>
        <v>8.9985307471009753E-4</v>
      </c>
      <c r="J251" s="10">
        <f t="shared" si="65"/>
        <v>1.2924428548540979E-9</v>
      </c>
      <c r="K251" s="12">
        <f t="shared" si="66"/>
        <v>0</v>
      </c>
      <c r="L251" s="10">
        <f t="shared" si="67"/>
        <v>0.9010393993276925</v>
      </c>
      <c r="M251" s="13">
        <f t="shared" si="68"/>
        <v>1.4211650555972169E-6</v>
      </c>
      <c r="N251" s="14">
        <f t="shared" si="69"/>
        <v>3.2450788984645767E-5</v>
      </c>
      <c r="O251" s="14">
        <f t="shared" si="70"/>
        <v>7.523867252817382E-7</v>
      </c>
      <c r="P251" s="15">
        <v>249</v>
      </c>
      <c r="Q251" s="8">
        <f t="shared" si="71"/>
        <v>0.90103939806852007</v>
      </c>
      <c r="R251" s="201"/>
      <c r="S251" s="22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x14ac:dyDescent="0.25">
      <c r="A252" s="8">
        <f t="shared" si="59"/>
        <v>-0.12942173268375329</v>
      </c>
      <c r="B252" s="9">
        <v>0.12942173268375329</v>
      </c>
      <c r="C252" s="9">
        <v>0.89954598895687488</v>
      </c>
      <c r="D252" s="10">
        <f t="shared" si="60"/>
        <v>0.60561220887422951</v>
      </c>
      <c r="E252" s="10">
        <f t="shared" si="61"/>
        <v>0.12842019174031288</v>
      </c>
      <c r="F252" s="10">
        <f t="shared" si="62"/>
        <v>1.1593664043801241E-4</v>
      </c>
      <c r="G252" s="10">
        <f t="shared" si="72"/>
        <v>8.856030950330912E-4</v>
      </c>
      <c r="H252" s="10">
        <f t="shared" si="63"/>
        <v>0.12853612838075087</v>
      </c>
      <c r="I252" s="10">
        <f t="shared" si="64"/>
        <v>8.8560309503311224E-4</v>
      </c>
      <c r="J252" s="10">
        <f t="shared" si="65"/>
        <v>1.2079693007352156E-9</v>
      </c>
      <c r="K252" s="12">
        <f t="shared" si="66"/>
        <v>0</v>
      </c>
      <c r="L252" s="10">
        <f t="shared" si="67"/>
        <v>0.90103544919522893</v>
      </c>
      <c r="M252" s="13">
        <f t="shared" si="68"/>
        <v>2.2184918016377233E-6</v>
      </c>
      <c r="N252" s="14">
        <f t="shared" si="69"/>
        <v>3.1054269024957907E-5</v>
      </c>
      <c r="O252" s="14">
        <f t="shared" si="70"/>
        <v>7.302536960319148E-7</v>
      </c>
      <c r="P252" s="15">
        <v>250</v>
      </c>
      <c r="Q252" s="8">
        <f t="shared" si="71"/>
        <v>0.90103544801835556</v>
      </c>
      <c r="R252" s="201"/>
      <c r="S252" s="22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x14ac:dyDescent="0.25">
      <c r="A253" s="8">
        <f t="shared" si="59"/>
        <v>-0.12815081550518936</v>
      </c>
      <c r="B253" s="9">
        <v>0.12815081550518936</v>
      </c>
      <c r="C253" s="9">
        <v>0.89937545180809275</v>
      </c>
      <c r="D253" s="10">
        <f t="shared" si="60"/>
        <v>0.60434129169566553</v>
      </c>
      <c r="E253" s="10">
        <f t="shared" si="61"/>
        <v>0.12717498159093973</v>
      </c>
      <c r="F253" s="10">
        <f t="shared" si="62"/>
        <v>1.0430560347738496E-4</v>
      </c>
      <c r="G253" s="10">
        <f t="shared" si="72"/>
        <v>8.7152718175534383E-4</v>
      </c>
      <c r="H253" s="10">
        <f t="shared" si="63"/>
        <v>0.12727928719441711</v>
      </c>
      <c r="I253" s="10">
        <f t="shared" si="64"/>
        <v>8.7152718175535066E-4</v>
      </c>
      <c r="J253" s="10">
        <f t="shared" si="65"/>
        <v>1.1290169009415463E-9</v>
      </c>
      <c r="K253" s="12">
        <f t="shared" si="66"/>
        <v>0</v>
      </c>
      <c r="L253" s="10">
        <f t="shared" si="67"/>
        <v>0.90103189288957819</v>
      </c>
      <c r="M253" s="13">
        <f t="shared" si="68"/>
        <v>2.7437970564326473E-6</v>
      </c>
      <c r="N253" s="14">
        <f t="shared" si="69"/>
        <v>2.9717817386393295E-5</v>
      </c>
      <c r="O253" s="14">
        <f t="shared" si="70"/>
        <v>7.0864300593926797E-7</v>
      </c>
      <c r="P253" s="15">
        <v>251</v>
      </c>
      <c r="Q253" s="8">
        <f t="shared" si="71"/>
        <v>0.90103189178962473</v>
      </c>
      <c r="R253" s="201"/>
      <c r="S253" s="22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x14ac:dyDescent="0.25">
      <c r="A254" s="8">
        <f t="shared" si="59"/>
        <v>-0.12687989832662544</v>
      </c>
      <c r="B254" s="9">
        <v>0.12687989832662544</v>
      </c>
      <c r="C254" s="9">
        <v>0.89967037069094546</v>
      </c>
      <c r="D254" s="10">
        <f t="shared" si="60"/>
        <v>0.60307037451710155</v>
      </c>
      <c r="E254" s="10">
        <f t="shared" si="61"/>
        <v>0.12592843962409714</v>
      </c>
      <c r="F254" s="10">
        <f t="shared" si="62"/>
        <v>9.3835447580510495E-5</v>
      </c>
      <c r="G254" s="10">
        <f t="shared" si="72"/>
        <v>8.5762219972299047E-4</v>
      </c>
      <c r="H254" s="10">
        <f t="shared" si="63"/>
        <v>0.12602227507167765</v>
      </c>
      <c r="I254" s="10">
        <f t="shared" si="64"/>
        <v>8.5762219972298625E-4</v>
      </c>
      <c r="J254" s="10">
        <f t="shared" si="65"/>
        <v>1.055224800695671E-9</v>
      </c>
      <c r="K254" s="12">
        <f t="shared" si="66"/>
        <v>0</v>
      </c>
      <c r="L254" s="10">
        <f t="shared" si="67"/>
        <v>0.90102869153225074</v>
      </c>
      <c r="M254" s="13">
        <f t="shared" si="68"/>
        <v>1.845035507924261E-6</v>
      </c>
      <c r="N254" s="14">
        <f t="shared" si="69"/>
        <v>2.8438852962473545E-5</v>
      </c>
      <c r="O254" s="14">
        <f t="shared" si="70"/>
        <v>6.8754502254496462E-7</v>
      </c>
      <c r="P254" s="15">
        <v>252</v>
      </c>
      <c r="Q254" s="8">
        <f t="shared" si="71"/>
        <v>0.90102869050418977</v>
      </c>
      <c r="R254" s="201"/>
      <c r="S254" s="22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x14ac:dyDescent="0.25">
      <c r="A255" s="8">
        <f t="shared" si="59"/>
        <v>-0.12560898114806154</v>
      </c>
      <c r="B255" s="9">
        <v>0.12560898114806154</v>
      </c>
      <c r="C255" s="9">
        <v>0.89987901712176954</v>
      </c>
      <c r="D255" s="10">
        <f t="shared" si="60"/>
        <v>0.60179945733853768</v>
      </c>
      <c r="E255" s="10">
        <f t="shared" si="61"/>
        <v>0.12468068373060888</v>
      </c>
      <c r="F255" s="10">
        <f t="shared" si="62"/>
        <v>8.4411343405499677E-5</v>
      </c>
      <c r="G255" s="10">
        <f t="shared" si="72"/>
        <v>8.4388508779144333E-4</v>
      </c>
      <c r="H255" s="10">
        <f t="shared" si="63"/>
        <v>0.12476509507401438</v>
      </c>
      <c r="I255" s="10">
        <f t="shared" si="64"/>
        <v>8.4388508779143802E-4</v>
      </c>
      <c r="J255" s="10">
        <f t="shared" si="65"/>
        <v>9.8625572124383916E-10</v>
      </c>
      <c r="K255" s="12">
        <f t="shared" si="66"/>
        <v>0</v>
      </c>
      <c r="L255" s="10">
        <f t="shared" si="67"/>
        <v>0.90102581001345972</v>
      </c>
      <c r="M255" s="13">
        <f t="shared" si="68"/>
        <v>1.3151339364311105E-6</v>
      </c>
      <c r="N255" s="14">
        <f t="shared" si="69"/>
        <v>2.7214905336353581E-5</v>
      </c>
      <c r="O255" s="14">
        <f t="shared" si="70"/>
        <v>6.6695018691122096E-7</v>
      </c>
      <c r="P255" s="15">
        <v>253</v>
      </c>
      <c r="Q255" s="8">
        <f t="shared" si="71"/>
        <v>0.90102580905259244</v>
      </c>
      <c r="R255" s="201"/>
      <c r="S255" s="22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x14ac:dyDescent="0.25">
      <c r="A256" s="8">
        <f t="shared" si="59"/>
        <v>-0.12433806396949763</v>
      </c>
      <c r="B256" s="9">
        <v>0.12433806396949763</v>
      </c>
      <c r="C256" s="9">
        <v>0.90055686455149175</v>
      </c>
      <c r="D256" s="10">
        <f t="shared" si="60"/>
        <v>0.60052854015997381</v>
      </c>
      <c r="E256" s="10">
        <f t="shared" si="61"/>
        <v>0.12343182055668479</v>
      </c>
      <c r="F256" s="10">
        <f t="shared" si="62"/>
        <v>7.5929634339427026E-5</v>
      </c>
      <c r="G256" s="10">
        <f t="shared" si="72"/>
        <v>8.3031285667897747E-4</v>
      </c>
      <c r="H256" s="10">
        <f t="shared" si="63"/>
        <v>0.12350775019102422</v>
      </c>
      <c r="I256" s="10">
        <f t="shared" si="64"/>
        <v>8.303128566789739E-4</v>
      </c>
      <c r="J256" s="10">
        <f t="shared" si="65"/>
        <v>9.2179443599468322E-10</v>
      </c>
      <c r="K256" s="12">
        <f t="shared" si="66"/>
        <v>0</v>
      </c>
      <c r="L256" s="10">
        <f t="shared" si="67"/>
        <v>0.90102321663953955</v>
      </c>
      <c r="M256" s="13">
        <f t="shared" si="68"/>
        <v>2.1748427002653785E-7</v>
      </c>
      <c r="N256" s="14">
        <f t="shared" si="69"/>
        <v>2.6043610052447053E-5</v>
      </c>
      <c r="O256" s="14">
        <f t="shared" si="70"/>
        <v>6.4684902106920105E-7</v>
      </c>
      <c r="P256" s="15">
        <v>254</v>
      </c>
      <c r="Q256" s="8">
        <f t="shared" si="71"/>
        <v>0.90102321574147415</v>
      </c>
      <c r="R256" s="201"/>
      <c r="S256" s="22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x14ac:dyDescent="0.25">
      <c r="A257" s="8">
        <f t="shared" si="59"/>
        <v>-0.12306714679093372</v>
      </c>
      <c r="B257" s="9">
        <v>0.12306714679093372</v>
      </c>
      <c r="C257" s="9">
        <v>0.89979693875229616</v>
      </c>
      <c r="D257" s="10">
        <f t="shared" si="60"/>
        <v>0.59925762298140994</v>
      </c>
      <c r="E257" s="10">
        <f t="shared" si="61"/>
        <v>0.12218194655906769</v>
      </c>
      <c r="F257" s="10">
        <f t="shared" si="62"/>
        <v>6.8296783425840502E-5</v>
      </c>
      <c r="G257" s="10">
        <f t="shared" si="72"/>
        <v>8.1690258689387507E-4</v>
      </c>
      <c r="H257" s="10">
        <f t="shared" si="63"/>
        <v>0.12225024334249354</v>
      </c>
      <c r="I257" s="10">
        <f t="shared" si="64"/>
        <v>8.1690258689386813E-4</v>
      </c>
      <c r="J257" s="10">
        <f t="shared" si="65"/>
        <v>8.6154631345721439E-10</v>
      </c>
      <c r="K257" s="12">
        <f t="shared" si="66"/>
        <v>0</v>
      </c>
      <c r="L257" s="10">
        <f t="shared" si="67"/>
        <v>0.9010208828109636</v>
      </c>
      <c r="M257" s="13">
        <f t="shared" si="68"/>
        <v>1.4980390587473176E-6</v>
      </c>
      <c r="N257" s="14">
        <f t="shared" si="69"/>
        <v>2.4922704088424102E-5</v>
      </c>
      <c r="O257" s="14">
        <f t="shared" si="70"/>
        <v>6.2723213476852485E-7</v>
      </c>
      <c r="P257" s="15">
        <v>255</v>
      </c>
      <c r="Q257" s="8">
        <f t="shared" si="71"/>
        <v>0.90102088197159547</v>
      </c>
      <c r="R257" s="201"/>
      <c r="S257" s="22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x14ac:dyDescent="0.25">
      <c r="A258" s="8">
        <f t="shared" ref="A258:A321" si="73">-B258</f>
        <v>-0.12179622961236981</v>
      </c>
      <c r="B258" s="9">
        <v>0.12179622961236981</v>
      </c>
      <c r="C258" s="9">
        <v>0.89983730387855265</v>
      </c>
      <c r="D258" s="10">
        <f t="shared" ref="D258:D321" si="74">IF(B258=0,"",B258+1/$T$7)</f>
        <v>0.59798670580284596</v>
      </c>
      <c r="E258" s="10">
        <f t="shared" ref="E258:E321" si="75">IF(B258=0,"",$T$18-(LN(1+EXP(-$S$37*(H258-T$18))))/$S$37)</f>
        <v>0.12093114896721165</v>
      </c>
      <c r="F258" s="10">
        <f t="shared" ref="F258:F321" si="76">IF(B258=0,"",B258-E258-G258-V$4*J258)</f>
        <v>6.1428413190279485E-5</v>
      </c>
      <c r="G258" s="10">
        <f t="shared" si="72"/>
        <v>8.0365142673190226E-4</v>
      </c>
      <c r="H258" s="10">
        <f t="shared" ref="H258:H321" si="77">IF(B258=0,"",B258-G258-V$4*J258)</f>
        <v>0.12099257738040192</v>
      </c>
      <c r="I258" s="10">
        <f t="shared" ref="I258:I321" si="78">IF(B258=0,"",B258-H258-V$4*J258)</f>
        <v>8.0365142673190584E-4</v>
      </c>
      <c r="J258" s="10">
        <f t="shared" ref="J258:J321" si="79">IF(B258=0,"",LN(1+EXP($U$37*(B258-$U$39)))/$U$37)</f>
        <v>8.0523598542765021E-10</v>
      </c>
      <c r="K258" s="12">
        <f t="shared" ref="K258:K321" si="80">IF(B258=0,"",-LN(1+EXP($V$41*(B258-$V$39)))/$V$41)</f>
        <v>0</v>
      </c>
      <c r="L258" s="10">
        <f t="shared" ref="L258:L321" si="81">IF(B258=0,"",$S$41*E258+$S$7+$T$41*F258+$U$41*I258+S$43*(J258+K258))</f>
        <v>0.90101878272876668</v>
      </c>
      <c r="M258" s="13">
        <f t="shared" ref="M258:M321" si="82">IF(B258=0,"",(L258-C258)*(L258-C258))</f>
        <v>1.3958922735030519E-6</v>
      </c>
      <c r="N258" s="14">
        <f t="shared" ref="N258:N321" si="83">IF(B258=0,"",1/V$14*LN(1+EXP(V$14*(B258-V$4*J258-T$39))))</f>
        <v>2.3850021519271476E-5</v>
      </c>
      <c r="O258" s="14">
        <f t="shared" ref="O258:O321" si="84">IF(B258=0,"",(N258-I258)^2)</f>
        <v>6.080902315715992E-7</v>
      </c>
      <c r="P258" s="15">
        <v>256</v>
      </c>
      <c r="Q258" s="8">
        <f t="shared" ref="Q258:Q321" si="85">IF(B258=0,"",S$7+T$41*F258)</f>
        <v>0.90101878194425933</v>
      </c>
      <c r="R258" s="201"/>
      <c r="S258" s="22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x14ac:dyDescent="0.25">
      <c r="A259" s="8">
        <f t="shared" si="73"/>
        <v>-0.12052531243380589</v>
      </c>
      <c r="B259" s="9">
        <v>0.12052531243380589</v>
      </c>
      <c r="C259" s="9">
        <v>0.89896464152462296</v>
      </c>
      <c r="D259" s="10">
        <f t="shared" si="74"/>
        <v>0.5967157886242821</v>
      </c>
      <c r="E259" s="10">
        <f t="shared" si="75"/>
        <v>0.11967950665946893</v>
      </c>
      <c r="F259" s="10">
        <f t="shared" si="76"/>
        <v>5.5248431389179001E-5</v>
      </c>
      <c r="G259" s="10">
        <f t="shared" ref="G259:G322" si="86">IF(B259=0,"",1/2*(B259-V$4*J259+T$37)+1/2*POWER((B259-V$4*J259+T$37)^2-4*V$37*(B259-V$4*J259),0.5))</f>
        <v>7.9055659034170389E-4</v>
      </c>
      <c r="H259" s="10">
        <f t="shared" si="77"/>
        <v>0.11973475509085811</v>
      </c>
      <c r="I259" s="10">
        <f t="shared" si="78"/>
        <v>7.9055659034170075E-4</v>
      </c>
      <c r="J259" s="10">
        <f t="shared" si="79"/>
        <v>7.5260607780059857E-10</v>
      </c>
      <c r="K259" s="12">
        <f t="shared" si="80"/>
        <v>0</v>
      </c>
      <c r="L259" s="10">
        <f t="shared" si="81"/>
        <v>0.90101689312723809</v>
      </c>
      <c r="M259" s="13">
        <f t="shared" si="82"/>
        <v>4.2117366404363666E-6</v>
      </c>
      <c r="N259" s="14">
        <f t="shared" si="83"/>
        <v>2.2823489365450091E-5</v>
      </c>
      <c r="O259" s="14">
        <f t="shared" si="84"/>
        <v>5.8941411433460986E-7</v>
      </c>
      <c r="P259" s="15">
        <v>257</v>
      </c>
      <c r="Q259" s="8">
        <f t="shared" si="85"/>
        <v>0.90101689239400584</v>
      </c>
      <c r="R259" s="201"/>
      <c r="S259" s="22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x14ac:dyDescent="0.25">
      <c r="A260" s="8">
        <f t="shared" si="73"/>
        <v>-0.11925439525524259</v>
      </c>
      <c r="B260" s="9">
        <v>0.11925439525524259</v>
      </c>
      <c r="C260" s="9">
        <v>0.89928140726768313</v>
      </c>
      <c r="D260" s="10">
        <f t="shared" si="74"/>
        <v>0.59544487144571878</v>
      </c>
      <c r="E260" s="10">
        <f t="shared" si="75"/>
        <v>0.11842709095998717</v>
      </c>
      <c r="F260" s="10">
        <f t="shared" si="76"/>
        <v>4.9688235984216512E-5</v>
      </c>
      <c r="G260" s="10">
        <f t="shared" si="86"/>
        <v>7.7761535585516017E-4</v>
      </c>
      <c r="H260" s="10">
        <f t="shared" si="77"/>
        <v>0.11847677919597138</v>
      </c>
      <c r="I260" s="10">
        <f t="shared" si="78"/>
        <v>7.7761535585516624E-4</v>
      </c>
      <c r="J260" s="10">
        <f t="shared" si="79"/>
        <v>7.0341604157931421E-10</v>
      </c>
      <c r="K260" s="12">
        <f t="shared" si="80"/>
        <v>0</v>
      </c>
      <c r="L260" s="10">
        <f t="shared" si="81"/>
        <v>0.90101519303083932</v>
      </c>
      <c r="M260" s="13">
        <f t="shared" si="82"/>
        <v>3.006013072523101E-6</v>
      </c>
      <c r="N260" s="14">
        <f t="shared" si="83"/>
        <v>2.1841123617304056E-5</v>
      </c>
      <c r="O260" s="14">
        <f t="shared" si="84"/>
        <v>5.7119469011473002E-7</v>
      </c>
      <c r="P260" s="15">
        <v>258</v>
      </c>
      <c r="Q260" s="8">
        <f t="shared" si="85"/>
        <v>0.90101519234553085</v>
      </c>
      <c r="R260" s="201"/>
      <c r="S260" s="22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x14ac:dyDescent="0.25">
      <c r="A261" s="8">
        <f t="shared" si="73"/>
        <v>-0.11798347807667868</v>
      </c>
      <c r="B261" s="9">
        <v>0.11798347807667868</v>
      </c>
      <c r="C261" s="9">
        <v>0.89948243994924615</v>
      </c>
      <c r="D261" s="10">
        <f t="shared" si="74"/>
        <v>0.5941739542671548</v>
      </c>
      <c r="E261" s="10">
        <f t="shared" si="75"/>
        <v>0.11717396636269026</v>
      </c>
      <c r="F261" s="10">
        <f t="shared" si="76"/>
        <v>4.4685992966794302E-5</v>
      </c>
      <c r="G261" s="10">
        <f t="shared" si="86"/>
        <v>7.64825063580582E-4</v>
      </c>
      <c r="H261" s="10">
        <f t="shared" si="77"/>
        <v>0.11721865235565705</v>
      </c>
      <c r="I261" s="10">
        <f t="shared" si="78"/>
        <v>7.6482506358058156E-4</v>
      </c>
      <c r="J261" s="10">
        <f t="shared" si="79"/>
        <v>6.5744104651034345E-10</v>
      </c>
      <c r="K261" s="12">
        <f t="shared" si="80"/>
        <v>0</v>
      </c>
      <c r="L261" s="10">
        <f t="shared" si="81"/>
        <v>0.90101366353339485</v>
      </c>
      <c r="M261" s="13">
        <f t="shared" si="82"/>
        <v>2.3446456646531903E-6</v>
      </c>
      <c r="N261" s="14">
        <f t="shared" si="83"/>
        <v>2.0901025428535195E-5</v>
      </c>
      <c r="O261" s="14">
        <f t="shared" si="84"/>
        <v>5.5342297454044734E-7</v>
      </c>
      <c r="P261" s="15">
        <v>259</v>
      </c>
      <c r="Q261" s="8">
        <f t="shared" si="85"/>
        <v>0.90101366289287788</v>
      </c>
      <c r="R261" s="201"/>
      <c r="S261" s="22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x14ac:dyDescent="0.25">
      <c r="A262" s="8">
        <f t="shared" si="73"/>
        <v>-0.11681847066299499</v>
      </c>
      <c r="B262" s="9">
        <v>0.11681847066299499</v>
      </c>
      <c r="C262" s="9">
        <v>0.89864962404558701</v>
      </c>
      <c r="D262" s="10">
        <f t="shared" si="74"/>
        <v>0.59300894685347116</v>
      </c>
      <c r="E262" s="10">
        <f t="shared" si="75"/>
        <v>0.11602469597957557</v>
      </c>
      <c r="F262" s="10">
        <f t="shared" si="76"/>
        <v>4.0543058945410024E-5</v>
      </c>
      <c r="G262" s="10">
        <f t="shared" si="86"/>
        <v>7.5323100653210129E-4</v>
      </c>
      <c r="H262" s="10">
        <f t="shared" si="77"/>
        <v>0.11606523903852098</v>
      </c>
      <c r="I262" s="10">
        <f t="shared" si="78"/>
        <v>7.5323100653210324E-4</v>
      </c>
      <c r="J262" s="10">
        <f t="shared" si="79"/>
        <v>6.1794190405971417E-10</v>
      </c>
      <c r="K262" s="12">
        <f t="shared" si="80"/>
        <v>0</v>
      </c>
      <c r="L262" s="10">
        <f t="shared" si="81"/>
        <v>0.90101239677887968</v>
      </c>
      <c r="M262" s="13">
        <f t="shared" si="82"/>
        <v>5.5826949891912756E-6</v>
      </c>
      <c r="N262" s="14">
        <f t="shared" si="83"/>
        <v>2.0074846105379059E-5</v>
      </c>
      <c r="O262" s="14">
        <f t="shared" si="84"/>
        <v>5.3751795557165656E-7</v>
      </c>
      <c r="P262" s="15">
        <v>260</v>
      </c>
      <c r="Q262" s="8">
        <f t="shared" si="85"/>
        <v>0.90101239617684503</v>
      </c>
      <c r="R262" s="201"/>
      <c r="S262" s="22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x14ac:dyDescent="0.25">
      <c r="A263" s="8">
        <f t="shared" si="73"/>
        <v>-0.11554755348443108</v>
      </c>
      <c r="B263" s="9">
        <v>0.11554755348443108</v>
      </c>
      <c r="C263" s="9">
        <v>0.89858266991790514</v>
      </c>
      <c r="D263" s="10">
        <f t="shared" si="74"/>
        <v>0.5917380296749073</v>
      </c>
      <c r="E263" s="10">
        <f t="shared" si="75"/>
        <v>0.11477037090301197</v>
      </c>
      <c r="F263" s="10">
        <f t="shared" si="76"/>
        <v>3.6459198802087373E-5</v>
      </c>
      <c r="G263" s="10">
        <f t="shared" si="86"/>
        <v>7.407228050635567E-4</v>
      </c>
      <c r="H263" s="10">
        <f t="shared" si="77"/>
        <v>0.11480683010181406</v>
      </c>
      <c r="I263" s="10">
        <f t="shared" si="78"/>
        <v>7.4072280506355562E-4</v>
      </c>
      <c r="J263" s="10">
        <f t="shared" si="79"/>
        <v>5.7755346449441477E-10</v>
      </c>
      <c r="K263" s="12">
        <f t="shared" si="80"/>
        <v>0</v>
      </c>
      <c r="L263" s="10">
        <f t="shared" si="81"/>
        <v>0.90101114808553529</v>
      </c>
      <c r="M263" s="13">
        <f t="shared" si="82"/>
        <v>5.8975062106562601E-6</v>
      </c>
      <c r="N263" s="14">
        <f t="shared" si="83"/>
        <v>1.9210747757551283E-5</v>
      </c>
      <c r="O263" s="14">
        <f t="shared" si="84"/>
        <v>5.2057964883794292E-7</v>
      </c>
      <c r="P263" s="15">
        <v>261</v>
      </c>
      <c r="Q263" s="8">
        <f t="shared" si="85"/>
        <v>0.90101114752284939</v>
      </c>
      <c r="R263" s="201"/>
      <c r="S263" s="22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x14ac:dyDescent="0.25">
      <c r="A264" s="8">
        <f t="shared" si="73"/>
        <v>-0.11427663630586717</v>
      </c>
      <c r="B264" s="9">
        <v>0.11427663630586717</v>
      </c>
      <c r="C264" s="9">
        <v>0.89882581523016958</v>
      </c>
      <c r="D264" s="10">
        <f t="shared" si="74"/>
        <v>0.59046711249634332</v>
      </c>
      <c r="E264" s="10">
        <f t="shared" si="75"/>
        <v>0.11351549190377808</v>
      </c>
      <c r="F264" s="10">
        <f t="shared" si="76"/>
        <v>3.2785734864912966E-5</v>
      </c>
      <c r="G264" s="10">
        <f t="shared" si="86"/>
        <v>7.28358127419379E-4</v>
      </c>
      <c r="H264" s="10">
        <f t="shared" si="77"/>
        <v>0.11354827763864299</v>
      </c>
      <c r="I264" s="10">
        <f t="shared" si="78"/>
        <v>7.2835812741937954E-4</v>
      </c>
      <c r="J264" s="10">
        <f t="shared" si="79"/>
        <v>5.3980479754542613E-10</v>
      </c>
      <c r="K264" s="12">
        <f t="shared" si="80"/>
        <v>0</v>
      </c>
      <c r="L264" s="10">
        <f t="shared" si="81"/>
        <v>0.90101002487478521</v>
      </c>
      <c r="M264" s="13">
        <f t="shared" si="82"/>
        <v>4.770771771631942E-6</v>
      </c>
      <c r="N264" s="14">
        <f t="shared" si="83"/>
        <v>1.8383831675523192E-5</v>
      </c>
      <c r="O264" s="14">
        <f t="shared" si="84"/>
        <v>5.0406350061698475E-7</v>
      </c>
      <c r="P264" s="15">
        <v>262</v>
      </c>
      <c r="Q264" s="8">
        <f t="shared" si="85"/>
        <v>0.90101002434887623</v>
      </c>
      <c r="R264" s="201"/>
      <c r="S264" s="22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x14ac:dyDescent="0.25">
      <c r="A265" s="8">
        <f t="shared" si="73"/>
        <v>-0.11300571912730326</v>
      </c>
      <c r="B265" s="9">
        <v>0.11300571912730326</v>
      </c>
      <c r="C265" s="9">
        <v>0.89899105087511988</v>
      </c>
      <c r="D265" s="10">
        <f t="shared" si="74"/>
        <v>0.58919619531777945</v>
      </c>
      <c r="E265" s="10">
        <f t="shared" si="75"/>
        <v>0.11226010250109843</v>
      </c>
      <c r="F265" s="10">
        <f t="shared" si="76"/>
        <v>2.9481580535116799E-5</v>
      </c>
      <c r="G265" s="10">
        <f t="shared" si="86"/>
        <v>7.1613454114634323E-4</v>
      </c>
      <c r="H265" s="10">
        <f t="shared" si="77"/>
        <v>0.11228958408163354</v>
      </c>
      <c r="I265" s="10">
        <f t="shared" si="78"/>
        <v>7.1613454114634214E-4</v>
      </c>
      <c r="J265" s="10">
        <f t="shared" si="79"/>
        <v>5.0452336857356534E-10</v>
      </c>
      <c r="K265" s="12">
        <f t="shared" si="80"/>
        <v>0</v>
      </c>
      <c r="L265" s="10">
        <f t="shared" si="81"/>
        <v>0.90100901458409544</v>
      </c>
      <c r="M265" s="13">
        <f t="shared" si="82"/>
        <v>4.0721775307423839E-6</v>
      </c>
      <c r="N265" s="14">
        <f t="shared" si="83"/>
        <v>1.7592498898722234E-5</v>
      </c>
      <c r="O265" s="14">
        <f t="shared" si="84"/>
        <v>4.8796098478747558E-7</v>
      </c>
      <c r="P265" s="15">
        <v>263</v>
      </c>
      <c r="Q265" s="8">
        <f t="shared" si="85"/>
        <v>0.90100901409255962</v>
      </c>
      <c r="R265" s="201"/>
      <c r="S265" s="22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x14ac:dyDescent="0.25">
      <c r="A266" s="8">
        <f t="shared" si="73"/>
        <v>-0.11184071171361956</v>
      </c>
      <c r="B266" s="9">
        <v>0.11184071171361956</v>
      </c>
      <c r="C266" s="9">
        <v>0.89788216554333078</v>
      </c>
      <c r="D266" s="10">
        <f t="shared" si="74"/>
        <v>0.5880311879040957</v>
      </c>
      <c r="E266" s="10">
        <f t="shared" si="75"/>
        <v>0.11110891420619892</v>
      </c>
      <c r="F266" s="10">
        <f t="shared" si="76"/>
        <v>2.674553349683983E-5</v>
      </c>
      <c r="G266" s="10">
        <f t="shared" si="86"/>
        <v>7.0505149971225589E-4</v>
      </c>
      <c r="H266" s="10">
        <f t="shared" si="77"/>
        <v>0.11113565973969576</v>
      </c>
      <c r="I266" s="10">
        <f t="shared" si="78"/>
        <v>7.0505149971225708E-4</v>
      </c>
      <c r="J266" s="10">
        <f t="shared" si="79"/>
        <v>4.7421154381566773E-10</v>
      </c>
      <c r="K266" s="12">
        <f t="shared" si="80"/>
        <v>0</v>
      </c>
      <c r="L266" s="10">
        <f t="shared" si="81"/>
        <v>0.90100817799896527</v>
      </c>
      <c r="M266" s="13">
        <f t="shared" si="82"/>
        <v>9.7719538727819496E-6</v>
      </c>
      <c r="N266" s="14">
        <f t="shared" si="83"/>
        <v>1.6897061314622471E-5</v>
      </c>
      <c r="O266" s="14">
        <f t="shared" si="84"/>
        <v>4.7355653108636398E-7</v>
      </c>
      <c r="P266" s="15">
        <v>264</v>
      </c>
      <c r="Q266" s="8">
        <f t="shared" si="85"/>
        <v>0.90100817753696105</v>
      </c>
      <c r="R266" s="201"/>
      <c r="S266" s="22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x14ac:dyDescent="0.25">
      <c r="A267" s="8">
        <f t="shared" si="73"/>
        <v>-0.11056979453505565</v>
      </c>
      <c r="B267" s="9">
        <v>0.11056979453505565</v>
      </c>
      <c r="C267" s="9">
        <v>0.89868001973665512</v>
      </c>
      <c r="D267" s="10">
        <f t="shared" si="74"/>
        <v>0.58676027072553183</v>
      </c>
      <c r="E267" s="10">
        <f t="shared" si="75"/>
        <v>0.10985265339798904</v>
      </c>
      <c r="F267" s="10">
        <f t="shared" si="76"/>
        <v>2.4048958050227344E-5</v>
      </c>
      <c r="G267" s="10">
        <f t="shared" si="86"/>
        <v>6.9309173579912287E-4</v>
      </c>
      <c r="H267" s="10">
        <f t="shared" si="77"/>
        <v>0.10987670235603926</v>
      </c>
      <c r="I267" s="10">
        <f t="shared" si="78"/>
        <v>6.9309173579912894E-4</v>
      </c>
      <c r="J267" s="10">
        <f t="shared" si="79"/>
        <v>4.4321726232425044E-10</v>
      </c>
      <c r="K267" s="12">
        <f t="shared" si="80"/>
        <v>0</v>
      </c>
      <c r="L267" s="10">
        <f t="shared" si="81"/>
        <v>0.90100735348174243</v>
      </c>
      <c r="M267" s="13">
        <f t="shared" si="82"/>
        <v>5.4164823610221342E-6</v>
      </c>
      <c r="N267" s="14">
        <f t="shared" si="83"/>
        <v>1.6169708708662686E-5</v>
      </c>
      <c r="O267" s="14">
        <f t="shared" si="84"/>
        <v>4.5822343076026584E-7</v>
      </c>
      <c r="P267" s="15">
        <v>265</v>
      </c>
      <c r="Q267" s="8">
        <f t="shared" si="85"/>
        <v>0.90100735304993462</v>
      </c>
      <c r="R267" s="201"/>
      <c r="S267" s="22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x14ac:dyDescent="0.25">
      <c r="A268" s="8">
        <f t="shared" si="73"/>
        <v>-0.10929887735649174</v>
      </c>
      <c r="B268" s="9">
        <v>0.10929887735649174</v>
      </c>
      <c r="C268" s="9">
        <v>0.89803275536942406</v>
      </c>
      <c r="D268" s="10">
        <f t="shared" si="74"/>
        <v>0.58548935354696785</v>
      </c>
      <c r="E268" s="10">
        <f t="shared" si="75"/>
        <v>0.10859598690291009</v>
      </c>
      <c r="F268" s="10">
        <f t="shared" si="76"/>
        <v>2.162376694338875E-5</v>
      </c>
      <c r="G268" s="10">
        <f t="shared" si="86"/>
        <v>6.8126627238951354E-4</v>
      </c>
      <c r="H268" s="10">
        <f t="shared" si="77"/>
        <v>0.10861761066985347</v>
      </c>
      <c r="I268" s="10">
        <f t="shared" si="78"/>
        <v>6.8126627238952004E-4</v>
      </c>
      <c r="J268" s="10">
        <f t="shared" si="79"/>
        <v>4.1424875373850762E-10</v>
      </c>
      <c r="K268" s="12">
        <f t="shared" si="80"/>
        <v>0</v>
      </c>
      <c r="L268" s="10">
        <f t="shared" si="81"/>
        <v>0.90100661194316933</v>
      </c>
      <c r="M268" s="13">
        <f t="shared" si="82"/>
        <v>8.8438229212079597E-6</v>
      </c>
      <c r="N268" s="14">
        <f t="shared" si="83"/>
        <v>1.5473657407113186E-5</v>
      </c>
      <c r="O268" s="14">
        <f t="shared" si="84"/>
        <v>4.4327980616511141E-7</v>
      </c>
      <c r="P268" s="15">
        <v>266</v>
      </c>
      <c r="Q268" s="8">
        <f t="shared" si="85"/>
        <v>0.90100661153958428</v>
      </c>
      <c r="R268" s="201"/>
      <c r="S268" s="22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x14ac:dyDescent="0.25">
      <c r="A269" s="8">
        <f t="shared" si="73"/>
        <v>-0.10813386994280866</v>
      </c>
      <c r="B269" s="9">
        <v>0.10813386994280866</v>
      </c>
      <c r="C269" s="9">
        <v>0.89797237084998449</v>
      </c>
      <c r="D269" s="10">
        <f t="shared" si="74"/>
        <v>0.58432434613328477</v>
      </c>
      <c r="E269" s="10">
        <f t="shared" si="75"/>
        <v>0.10744371144678468</v>
      </c>
      <c r="F269" s="10">
        <f t="shared" si="76"/>
        <v>1.961576751885554E-5</v>
      </c>
      <c r="G269" s="10">
        <f t="shared" si="86"/>
        <v>6.7054233914448647E-4</v>
      </c>
      <c r="H269" s="10">
        <f t="shared" si="77"/>
        <v>0.10746332721430353</v>
      </c>
      <c r="I269" s="10">
        <f t="shared" si="78"/>
        <v>6.7054233914448733E-4</v>
      </c>
      <c r="J269" s="10">
        <f t="shared" si="79"/>
        <v>3.8936064004419026E-10</v>
      </c>
      <c r="K269" s="12">
        <f t="shared" si="80"/>
        <v>0</v>
      </c>
      <c r="L269" s="10">
        <f t="shared" si="81"/>
        <v>0.90100599796633374</v>
      </c>
      <c r="M269" s="13">
        <f t="shared" si="82"/>
        <v>9.2028934810494455E-6</v>
      </c>
      <c r="N269" s="14">
        <f t="shared" si="83"/>
        <v>1.4861956806503182E-5</v>
      </c>
      <c r="O269" s="14">
        <f t="shared" si="84"/>
        <v>4.2991676378288506E-7</v>
      </c>
      <c r="P269" s="15">
        <v>267</v>
      </c>
      <c r="Q269" s="8">
        <f t="shared" si="85"/>
        <v>0.90100599758699618</v>
      </c>
      <c r="R269" s="201"/>
      <c r="S269" s="22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x14ac:dyDescent="0.25">
      <c r="A270" s="8">
        <f t="shared" si="73"/>
        <v>-0.10686295276424475</v>
      </c>
      <c r="B270" s="9">
        <v>0.10686295276424475</v>
      </c>
      <c r="C270" s="9">
        <v>0.89830795992211498</v>
      </c>
      <c r="D270" s="10">
        <f t="shared" si="74"/>
        <v>0.5830534289547209</v>
      </c>
      <c r="E270" s="10">
        <f t="shared" si="75"/>
        <v>0.1061863473740183</v>
      </c>
      <c r="F270" s="10">
        <f t="shared" si="76"/>
        <v>1.7636929434918472E-5</v>
      </c>
      <c r="G270" s="10">
        <f t="shared" si="86"/>
        <v>6.5896809687934765E-4</v>
      </c>
      <c r="H270" s="10">
        <f t="shared" si="77"/>
        <v>0.10620398430345322</v>
      </c>
      <c r="I270" s="10">
        <f t="shared" si="78"/>
        <v>6.5896809687934679E-4</v>
      </c>
      <c r="J270" s="10">
        <f t="shared" si="79"/>
        <v>3.639121790430704E-10</v>
      </c>
      <c r="K270" s="12">
        <f t="shared" si="80"/>
        <v>0</v>
      </c>
      <c r="L270" s="10">
        <f t="shared" si="81"/>
        <v>0.90100539290513038</v>
      </c>
      <c r="M270" s="13">
        <f t="shared" si="82"/>
        <v>7.2761446978593102E-6</v>
      </c>
      <c r="N270" s="14">
        <f t="shared" si="83"/>
        <v>1.4222185939872708E-5</v>
      </c>
      <c r="O270" s="14">
        <f t="shared" si="84"/>
        <v>4.1569728967317224E-7</v>
      </c>
      <c r="P270" s="15">
        <v>268</v>
      </c>
      <c r="Q270" s="8">
        <f t="shared" si="85"/>
        <v>0.90100539255058609</v>
      </c>
      <c r="R270" s="201"/>
      <c r="S270" s="22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x14ac:dyDescent="0.25">
      <c r="A271" s="8">
        <f t="shared" si="73"/>
        <v>-0.10559203558568084</v>
      </c>
      <c r="B271" s="9">
        <v>0.10559203558568084</v>
      </c>
      <c r="C271" s="9">
        <v>0.89776758108042054</v>
      </c>
      <c r="D271" s="10">
        <f t="shared" si="74"/>
        <v>0.58178251177615703</v>
      </c>
      <c r="E271" s="10">
        <f t="shared" si="75"/>
        <v>0.10492865604484961</v>
      </c>
      <c r="F271" s="10">
        <f t="shared" si="76"/>
        <v>1.5857411421862115E-5</v>
      </c>
      <c r="G271" s="10">
        <f t="shared" si="86"/>
        <v>6.4752178928234594E-4</v>
      </c>
      <c r="H271" s="10">
        <f t="shared" si="77"/>
        <v>0.10494451345627147</v>
      </c>
      <c r="I271" s="10">
        <f t="shared" si="78"/>
        <v>6.4752178928234518E-4</v>
      </c>
      <c r="J271" s="10">
        <f t="shared" si="79"/>
        <v>3.4012702457454051E-10</v>
      </c>
      <c r="K271" s="12">
        <f t="shared" si="80"/>
        <v>0</v>
      </c>
      <c r="L271" s="10">
        <f t="shared" si="81"/>
        <v>0.90100484878833054</v>
      </c>
      <c r="M271" s="13">
        <f t="shared" si="82"/>
        <v>1.0479902212676842E-5</v>
      </c>
      <c r="N271" s="14">
        <f t="shared" si="83"/>
        <v>1.3609949152698979E-5</v>
      </c>
      <c r="O271" s="14">
        <f t="shared" si="84"/>
        <v>4.0184422105655413E-7</v>
      </c>
      <c r="P271" s="15">
        <v>269</v>
      </c>
      <c r="Q271" s="8">
        <f t="shared" si="85"/>
        <v>0.90100484845695916</v>
      </c>
      <c r="R271" s="201"/>
      <c r="S271" s="22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x14ac:dyDescent="0.25">
      <c r="A272" s="8">
        <f t="shared" si="73"/>
        <v>-0.10442702817199714</v>
      </c>
      <c r="B272" s="9">
        <v>0.10442702817199714</v>
      </c>
      <c r="C272" s="9">
        <v>0.89829733054215311</v>
      </c>
      <c r="D272" s="10">
        <f t="shared" si="74"/>
        <v>0.58061750436247328</v>
      </c>
      <c r="E272" s="10">
        <f t="shared" si="75"/>
        <v>0.10377550377181836</v>
      </c>
      <c r="F272" s="10">
        <f t="shared" si="76"/>
        <v>1.438413914759905E-5</v>
      </c>
      <c r="G272" s="10">
        <f t="shared" si="86"/>
        <v>6.371399413390294E-4</v>
      </c>
      <c r="H272" s="10">
        <f t="shared" si="77"/>
        <v>0.10378988791096597</v>
      </c>
      <c r="I272" s="10">
        <f t="shared" si="78"/>
        <v>6.3713994133902604E-4</v>
      </c>
      <c r="J272" s="10">
        <f t="shared" si="79"/>
        <v>3.1969215109763757E-10</v>
      </c>
      <c r="K272" s="12">
        <f t="shared" si="80"/>
        <v>0</v>
      </c>
      <c r="L272" s="10">
        <f t="shared" si="81"/>
        <v>0.90100439831046097</v>
      </c>
      <c r="M272" s="13">
        <f t="shared" si="82"/>
        <v>7.3282159022113473E-6</v>
      </c>
      <c r="N272" s="14">
        <f t="shared" si="83"/>
        <v>1.3071907505091578E-5</v>
      </c>
      <c r="O272" s="14">
        <f t="shared" si="84"/>
        <v>3.8946091085335273E-7</v>
      </c>
      <c r="P272" s="15">
        <v>270</v>
      </c>
      <c r="Q272" s="8">
        <f t="shared" si="85"/>
        <v>0.90100439799899845</v>
      </c>
      <c r="R272" s="201"/>
      <c r="S272" s="22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x14ac:dyDescent="0.25">
      <c r="A273" s="8">
        <f t="shared" si="73"/>
        <v>-0.10315611099343323</v>
      </c>
      <c r="B273" s="9">
        <v>0.10315611099343323</v>
      </c>
      <c r="C273" s="9">
        <v>0.8978018290718085</v>
      </c>
      <c r="D273" s="10">
        <f t="shared" si="74"/>
        <v>0.57934658718390941</v>
      </c>
      <c r="E273" s="10">
        <f t="shared" si="75"/>
        <v>0.1025172452800979</v>
      </c>
      <c r="F273" s="10">
        <f t="shared" si="76"/>
        <v>1.2932377970869107E-5</v>
      </c>
      <c r="G273" s="10">
        <f t="shared" si="86"/>
        <v>6.2593303656727217E-4</v>
      </c>
      <c r="H273" s="10">
        <f t="shared" si="77"/>
        <v>0.10253017765806877</v>
      </c>
      <c r="I273" s="10">
        <f t="shared" si="78"/>
        <v>6.259330365672712E-4</v>
      </c>
      <c r="J273" s="10">
        <f t="shared" si="79"/>
        <v>2.9879719631318506E-10</v>
      </c>
      <c r="K273" s="12">
        <f t="shared" si="80"/>
        <v>0</v>
      </c>
      <c r="L273" s="10">
        <f t="shared" si="81"/>
        <v>0.90100395440923375</v>
      </c>
      <c r="M273" s="13">
        <f t="shared" si="82"/>
        <v>1.02536066765808E-5</v>
      </c>
      <c r="N273" s="14">
        <f t="shared" si="83"/>
        <v>1.2509177188208016E-5</v>
      </c>
      <c r="O273" s="14">
        <f t="shared" si="84"/>
        <v>3.7628883125550472E-7</v>
      </c>
      <c r="P273" s="15">
        <v>271</v>
      </c>
      <c r="Q273" s="8">
        <f t="shared" si="85"/>
        <v>0.90100395411812828</v>
      </c>
      <c r="R273" s="201"/>
      <c r="S273" s="22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x14ac:dyDescent="0.25">
      <c r="A274" s="8">
        <f t="shared" si="73"/>
        <v>-0.10199110357974955</v>
      </c>
      <c r="B274" s="9">
        <v>0.10199110357974955</v>
      </c>
      <c r="C274" s="9">
        <v>0.89761442578542461</v>
      </c>
      <c r="D274" s="10">
        <f t="shared" si="74"/>
        <v>0.57818157977022566</v>
      </c>
      <c r="E274" s="10">
        <f t="shared" si="75"/>
        <v>0.1013636055560144</v>
      </c>
      <c r="F274" s="10">
        <f t="shared" si="76"/>
        <v>1.1730514464786471E-5</v>
      </c>
      <c r="G274" s="10">
        <f t="shared" si="86"/>
        <v>6.157672284249488E-4</v>
      </c>
      <c r="H274" s="10">
        <f t="shared" si="77"/>
        <v>0.10137533607047919</v>
      </c>
      <c r="I274" s="10">
        <f t="shared" si="78"/>
        <v>6.1576722842494359E-4</v>
      </c>
      <c r="J274" s="10">
        <f t="shared" si="79"/>
        <v>2.8084542157058813E-10</v>
      </c>
      <c r="K274" s="12">
        <f t="shared" si="80"/>
        <v>0</v>
      </c>
      <c r="L274" s="10">
        <f t="shared" si="81"/>
        <v>0.90100358691792859</v>
      </c>
      <c r="M274" s="13">
        <f t="shared" si="82"/>
        <v>1.1486413182075671E-5</v>
      </c>
      <c r="N274" s="14">
        <f t="shared" si="83"/>
        <v>1.2014643266873149E-5</v>
      </c>
      <c r="O274" s="14">
        <f t="shared" si="84"/>
        <v>3.6451718408505316E-7</v>
      </c>
      <c r="P274" s="15">
        <v>272</v>
      </c>
      <c r="Q274" s="8">
        <f t="shared" si="85"/>
        <v>0.90100358664431279</v>
      </c>
      <c r="R274" s="201"/>
      <c r="S274" s="22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x14ac:dyDescent="0.25">
      <c r="A275" s="8">
        <f t="shared" si="73"/>
        <v>-0.10072018640118624</v>
      </c>
      <c r="B275" s="9">
        <v>0.10072018640118624</v>
      </c>
      <c r="C275" s="9">
        <v>0.89783180731433965</v>
      </c>
      <c r="D275" s="10">
        <f t="shared" si="74"/>
        <v>0.57691066259166246</v>
      </c>
      <c r="E275" s="10">
        <f t="shared" si="75"/>
        <v>0.10010484752905292</v>
      </c>
      <c r="F275" s="10">
        <f t="shared" si="76"/>
        <v>1.054625205112806E-5</v>
      </c>
      <c r="G275" s="10">
        <f t="shared" si="86"/>
        <v>6.0479235759271222E-4</v>
      </c>
      <c r="H275" s="10">
        <f t="shared" si="77"/>
        <v>0.10011539378110405</v>
      </c>
      <c r="I275" s="10">
        <f t="shared" si="78"/>
        <v>6.0479235759271016E-4</v>
      </c>
      <c r="J275" s="10">
        <f t="shared" si="79"/>
        <v>2.6248947667330793E-10</v>
      </c>
      <c r="K275" s="12">
        <f t="shared" si="80"/>
        <v>0</v>
      </c>
      <c r="L275" s="10">
        <f t="shared" si="81"/>
        <v>0.90100322480782291</v>
      </c>
      <c r="M275" s="13">
        <f t="shared" si="82"/>
        <v>1.0057888917971668E-5</v>
      </c>
      <c r="N275" s="14">
        <f t="shared" si="83"/>
        <v>1.149741787639191E-5</v>
      </c>
      <c r="O275" s="14">
        <f t="shared" si="84"/>
        <v>3.5199888549298975E-7</v>
      </c>
      <c r="P275" s="15">
        <v>273</v>
      </c>
      <c r="Q275" s="8">
        <f t="shared" si="85"/>
        <v>0.90100322455209048</v>
      </c>
      <c r="R275" s="201"/>
      <c r="S275" s="22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x14ac:dyDescent="0.25">
      <c r="A276" s="8">
        <f t="shared" si="73"/>
        <v>-9.955517898750256E-2</v>
      </c>
      <c r="B276" s="9">
        <v>9.955517898750256E-2</v>
      </c>
      <c r="C276" s="9">
        <v>0.89788763915757386</v>
      </c>
      <c r="D276" s="10">
        <f t="shared" si="74"/>
        <v>0.57574565517797871</v>
      </c>
      <c r="E276" s="10">
        <f t="shared" si="75"/>
        <v>9.8950776885559893E-2</v>
      </c>
      <c r="F276" s="10">
        <f t="shared" si="76"/>
        <v>9.5658830067261983E-6</v>
      </c>
      <c r="G276" s="10">
        <f t="shared" si="86"/>
        <v>5.9483597221686446E-4</v>
      </c>
      <c r="H276" s="10">
        <f t="shared" si="77"/>
        <v>9.896034276856662E-2</v>
      </c>
      <c r="I276" s="10">
        <f t="shared" si="78"/>
        <v>5.9483597221686435E-4</v>
      </c>
      <c r="J276" s="10">
        <f t="shared" si="79"/>
        <v>2.4671907586500217E-10</v>
      </c>
      <c r="K276" s="12">
        <f t="shared" si="80"/>
        <v>0</v>
      </c>
      <c r="L276" s="10">
        <f t="shared" si="81"/>
        <v>0.90100292504132073</v>
      </c>
      <c r="M276" s="13">
        <f t="shared" si="82"/>
        <v>9.7050061374725588E-6</v>
      </c>
      <c r="N276" s="14">
        <f t="shared" si="83"/>
        <v>1.1042874884523984E-5</v>
      </c>
      <c r="O276" s="14">
        <f t="shared" si="84"/>
        <v>3.4081438049288747E-7</v>
      </c>
      <c r="P276" s="15">
        <v>274</v>
      </c>
      <c r="Q276" s="8">
        <f t="shared" si="85"/>
        <v>0.90100292480095279</v>
      </c>
      <c r="R276" s="201"/>
      <c r="S276" s="22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x14ac:dyDescent="0.25">
      <c r="A277" s="8">
        <f t="shared" si="73"/>
        <v>-9.828426180893865E-2</v>
      </c>
      <c r="B277" s="9">
        <v>9.828426180893865E-2</v>
      </c>
      <c r="C277" s="9">
        <v>0.89762840460046389</v>
      </c>
      <c r="D277" s="10">
        <f t="shared" si="74"/>
        <v>0.57447473799941484</v>
      </c>
      <c r="E277" s="10">
        <f t="shared" si="75"/>
        <v>9.7691575605473202E-2</v>
      </c>
      <c r="F277" s="10">
        <f t="shared" si="76"/>
        <v>8.5999096600661316E-6</v>
      </c>
      <c r="G277" s="10">
        <f t="shared" si="86"/>
        <v>5.840860632117667E-4</v>
      </c>
      <c r="H277" s="10">
        <f t="shared" si="77"/>
        <v>9.770017551513327E-2</v>
      </c>
      <c r="I277" s="10">
        <f t="shared" si="78"/>
        <v>5.8408606321176529E-4</v>
      </c>
      <c r="J277" s="10">
        <f t="shared" si="79"/>
        <v>2.3059361503390621E-10</v>
      </c>
      <c r="K277" s="12">
        <f t="shared" si="80"/>
        <v>0</v>
      </c>
      <c r="L277" s="10">
        <f t="shared" si="81"/>
        <v>0.90100262967600564</v>
      </c>
      <c r="M277" s="13">
        <f t="shared" si="82"/>
        <v>1.1385394860414716E-5</v>
      </c>
      <c r="N277" s="14">
        <f t="shared" si="83"/>
        <v>1.0567476063108264E-5</v>
      </c>
      <c r="O277" s="14">
        <f t="shared" si="84"/>
        <v>3.2892356980499172E-7</v>
      </c>
      <c r="P277" s="15">
        <v>275</v>
      </c>
      <c r="Q277" s="8">
        <f t="shared" si="85"/>
        <v>0.90100262945134801</v>
      </c>
      <c r="R277" s="201"/>
      <c r="S277" s="22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x14ac:dyDescent="0.25">
      <c r="A278" s="8">
        <f t="shared" si="73"/>
        <v>-9.7119254395254956E-2</v>
      </c>
      <c r="B278" s="9">
        <v>9.7119254395254956E-2</v>
      </c>
      <c r="C278" s="9">
        <v>0.89700302651657249</v>
      </c>
      <c r="D278" s="10">
        <f t="shared" si="74"/>
        <v>0.57330973058573109</v>
      </c>
      <c r="E278" s="10">
        <f t="shared" si="75"/>
        <v>9.6537121152516614E-2</v>
      </c>
      <c r="F278" s="10">
        <f t="shared" si="76"/>
        <v>7.8002772119735095E-6</v>
      </c>
      <c r="G278" s="10">
        <f t="shared" si="86"/>
        <v>5.7433274878684881E-4</v>
      </c>
      <c r="H278" s="10">
        <f t="shared" si="77"/>
        <v>9.6544921429728592E-2</v>
      </c>
      <c r="I278" s="10">
        <f t="shared" si="78"/>
        <v>5.7433274878684448E-4</v>
      </c>
      <c r="J278" s="10">
        <f t="shared" si="79"/>
        <v>2.167395195602362E-10</v>
      </c>
      <c r="K278" s="12">
        <f t="shared" si="80"/>
        <v>0</v>
      </c>
      <c r="L278" s="10">
        <f t="shared" si="81"/>
        <v>0.90100238517219366</v>
      </c>
      <c r="M278" s="13">
        <f t="shared" si="82"/>
        <v>1.5994869656292027E-5</v>
      </c>
      <c r="N278" s="14">
        <f t="shared" si="83"/>
        <v>1.0149691258808899E-5</v>
      </c>
      <c r="O278" s="14">
        <f t="shared" si="84"/>
        <v>3.1830252240168274E-7</v>
      </c>
      <c r="P278" s="15">
        <v>276</v>
      </c>
      <c r="Q278" s="8">
        <f t="shared" si="85"/>
        <v>0.90100238496103346</v>
      </c>
      <c r="R278" s="201"/>
      <c r="S278" s="22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x14ac:dyDescent="0.25">
      <c r="A279" s="8">
        <f t="shared" si="73"/>
        <v>-9.5954246981571276E-2</v>
      </c>
      <c r="B279" s="7">
        <v>9.5954246981571276E-2</v>
      </c>
      <c r="C279" s="7">
        <v>0.89733536295974747</v>
      </c>
      <c r="D279" s="10">
        <f t="shared" si="74"/>
        <v>0.57214472317204745</v>
      </c>
      <c r="E279" s="10">
        <f t="shared" si="75"/>
        <v>9.5382497477027123E-2</v>
      </c>
      <c r="F279" s="10">
        <f t="shared" si="76"/>
        <v>7.0749168069830639E-6</v>
      </c>
      <c r="G279" s="10">
        <f t="shared" si="86"/>
        <v>5.6467438401938685E-4</v>
      </c>
      <c r="H279" s="10">
        <f t="shared" si="77"/>
        <v>9.538957239383411E-2</v>
      </c>
      <c r="I279" s="10">
        <f t="shared" si="78"/>
        <v>5.6467438401938263E-4</v>
      </c>
      <c r="J279" s="10">
        <f t="shared" si="79"/>
        <v>2.0371778293519695E-10</v>
      </c>
      <c r="K279" s="12">
        <f t="shared" si="80"/>
        <v>0</v>
      </c>
      <c r="L279" s="10">
        <f t="shared" si="81"/>
        <v>0.90100216337811978</v>
      </c>
      <c r="M279" s="13">
        <f t="shared" si="82"/>
        <v>1.3445425308175325E-5</v>
      </c>
      <c r="N279" s="14">
        <f t="shared" si="83"/>
        <v>9.7484207742643394E-6</v>
      </c>
      <c r="O279" s="14">
        <f t="shared" si="84"/>
        <v>3.0794282468352236E-7</v>
      </c>
      <c r="P279" s="15">
        <v>277</v>
      </c>
      <c r="Q279" s="8">
        <f t="shared" si="85"/>
        <v>0.90100216317964621</v>
      </c>
      <c r="R279" s="201"/>
      <c r="S279" s="22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x14ac:dyDescent="0.25">
      <c r="A280" s="8">
        <f t="shared" si="73"/>
        <v>-9.4789239567888192E-2</v>
      </c>
      <c r="B280" s="7">
        <v>9.4789239567888192E-2</v>
      </c>
      <c r="C280" s="7">
        <v>0.89693402791122401</v>
      </c>
      <c r="D280" s="10">
        <f t="shared" si="74"/>
        <v>0.57097971575836437</v>
      </c>
      <c r="E280" s="10">
        <f t="shared" si="75"/>
        <v>9.4227712836114433E-2</v>
      </c>
      <c r="F280" s="10">
        <f t="shared" si="76"/>
        <v>6.4169398193102547E-6</v>
      </c>
      <c r="G280" s="10">
        <f t="shared" si="86"/>
        <v>5.5510960047605584E-4</v>
      </c>
      <c r="H280" s="10">
        <f t="shared" si="77"/>
        <v>9.4234129775933748E-2</v>
      </c>
      <c r="I280" s="10">
        <f t="shared" si="78"/>
        <v>5.5510960047605129E-4</v>
      </c>
      <c r="J280" s="10">
        <f t="shared" si="79"/>
        <v>1.9147839323902414E-10</v>
      </c>
      <c r="K280" s="12">
        <f t="shared" si="80"/>
        <v>0</v>
      </c>
      <c r="L280" s="10">
        <f t="shared" si="81"/>
        <v>0.90100196218751505</v>
      </c>
      <c r="M280" s="13">
        <f t="shared" si="82"/>
        <v>1.6548089276223514E-5</v>
      </c>
      <c r="N280" s="14">
        <f t="shared" si="83"/>
        <v>9.3630120427151663E-6</v>
      </c>
      <c r="O280" s="14">
        <f t="shared" si="84"/>
        <v>2.978393387866251E-7</v>
      </c>
      <c r="P280" s="15">
        <v>278</v>
      </c>
      <c r="Q280" s="8">
        <f t="shared" si="85"/>
        <v>0.90100196200096572</v>
      </c>
      <c r="R280" s="201"/>
      <c r="S280" s="22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x14ac:dyDescent="0.25">
      <c r="A281" s="8">
        <f t="shared" si="73"/>
        <v>-9.3624232154204498E-2</v>
      </c>
      <c r="B281" s="7">
        <v>9.3624232154204498E-2</v>
      </c>
      <c r="C281" s="7">
        <v>0.89727926625505983</v>
      </c>
      <c r="D281" s="10">
        <f t="shared" si="74"/>
        <v>0.56981470834468062</v>
      </c>
      <c r="E281" s="10">
        <f t="shared" si="75"/>
        <v>9.3072774823360627E-2</v>
      </c>
      <c r="F281" s="10">
        <f t="shared" si="76"/>
        <v>5.8200951927939722E-6</v>
      </c>
      <c r="G281" s="10">
        <f t="shared" si="86"/>
        <v>5.4563705567672871E-4</v>
      </c>
      <c r="H281" s="10">
        <f t="shared" si="77"/>
        <v>9.3078594918553414E-2</v>
      </c>
      <c r="I281" s="10">
        <f t="shared" si="78"/>
        <v>5.4563705567673489E-4</v>
      </c>
      <c r="J281" s="10">
        <f t="shared" si="79"/>
        <v>1.7997434870243656E-10</v>
      </c>
      <c r="K281" s="12">
        <f t="shared" si="80"/>
        <v>0</v>
      </c>
      <c r="L281" s="10">
        <f t="shared" si="81"/>
        <v>0.90100177968905204</v>
      </c>
      <c r="M281" s="13">
        <f t="shared" si="82"/>
        <v>1.3857106266252504E-5</v>
      </c>
      <c r="N281" s="14">
        <f t="shared" si="83"/>
        <v>8.9928382669519001E-6</v>
      </c>
      <c r="O281" s="14">
        <f t="shared" si="84"/>
        <v>2.8798701607935841E-7</v>
      </c>
      <c r="P281" s="15">
        <v>279</v>
      </c>
      <c r="Q281" s="8">
        <f t="shared" si="85"/>
        <v>0.90100177951371063</v>
      </c>
      <c r="R281" s="201"/>
      <c r="S281" s="22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x14ac:dyDescent="0.25">
      <c r="A282" s="8">
        <f t="shared" si="73"/>
        <v>-9.2353314975640588E-2</v>
      </c>
      <c r="B282" s="7">
        <v>9.2353314975640588E-2</v>
      </c>
      <c r="C282" s="7">
        <v>0.89667338141836961</v>
      </c>
      <c r="D282" s="10">
        <f t="shared" si="74"/>
        <v>0.56854379116611675</v>
      </c>
      <c r="E282" s="10">
        <f t="shared" si="75"/>
        <v>9.1812675723959652E-2</v>
      </c>
      <c r="F282" s="10">
        <f t="shared" si="76"/>
        <v>5.2320621649421681E-6</v>
      </c>
      <c r="G282" s="10">
        <f t="shared" si="86"/>
        <v>5.3540702130469575E-4</v>
      </c>
      <c r="H282" s="10">
        <f t="shared" si="77"/>
        <v>9.18179077861246E-2</v>
      </c>
      <c r="I282" s="10">
        <f t="shared" si="78"/>
        <v>5.3540702130469022E-4</v>
      </c>
      <c r="J282" s="10">
        <f t="shared" si="79"/>
        <v>1.6821129759820833E-10</v>
      </c>
      <c r="K282" s="12">
        <f t="shared" si="80"/>
        <v>0</v>
      </c>
      <c r="L282" s="10">
        <f t="shared" si="81"/>
        <v>0.90100159988451267</v>
      </c>
      <c r="M282" s="13">
        <f t="shared" si="82"/>
        <v>1.8733475090661813E-5</v>
      </c>
      <c r="N282" s="14">
        <f t="shared" si="83"/>
        <v>8.6056809378888233E-6</v>
      </c>
      <c r="O282" s="14">
        <f t="shared" si="84"/>
        <v>2.7751965221225854E-7</v>
      </c>
      <c r="P282" s="15">
        <v>280</v>
      </c>
      <c r="Q282" s="8">
        <f t="shared" si="85"/>
        <v>0.90100159972063154</v>
      </c>
      <c r="R282" s="201"/>
      <c r="S282" s="22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x14ac:dyDescent="0.25">
      <c r="A283" s="8">
        <f t="shared" si="73"/>
        <v>-9.1188307561956908E-2</v>
      </c>
      <c r="B283" s="7">
        <v>9.1188307561956908E-2</v>
      </c>
      <c r="C283" s="7">
        <v>0.89730397912960735</v>
      </c>
      <c r="D283" s="10">
        <f t="shared" si="74"/>
        <v>0.56737878375243311</v>
      </c>
      <c r="E283" s="10">
        <f t="shared" si="75"/>
        <v>9.0657438965422554E-2</v>
      </c>
      <c r="F283" s="10">
        <f t="shared" si="76"/>
        <v>4.7453262151384484E-6</v>
      </c>
      <c r="G283" s="10">
        <f t="shared" si="86"/>
        <v>5.2612311221407471E-4</v>
      </c>
      <c r="H283" s="10">
        <f t="shared" si="77"/>
        <v>9.0662184291637693E-2</v>
      </c>
      <c r="I283" s="10">
        <f t="shared" si="78"/>
        <v>5.2612311221407449E-4</v>
      </c>
      <c r="J283" s="10">
        <f t="shared" si="79"/>
        <v>1.5810514032148413E-10</v>
      </c>
      <c r="K283" s="12">
        <f t="shared" si="80"/>
        <v>0</v>
      </c>
      <c r="L283" s="10">
        <f t="shared" si="81"/>
        <v>0.90100145105351037</v>
      </c>
      <c r="M283" s="13">
        <f t="shared" si="82"/>
        <v>1.3671298628051082E-5</v>
      </c>
      <c r="N283" s="14">
        <f t="shared" si="83"/>
        <v>8.2654445357697649E-6</v>
      </c>
      <c r="O283" s="14">
        <f t="shared" si="84"/>
        <v>2.6817656397321347E-7</v>
      </c>
      <c r="P283" s="15">
        <v>281</v>
      </c>
      <c r="Q283" s="8">
        <f t="shared" si="85"/>
        <v>0.90100145089947525</v>
      </c>
      <c r="R283" s="201"/>
      <c r="S283" s="22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x14ac:dyDescent="0.25">
      <c r="A284" s="8">
        <f t="shared" si="73"/>
        <v>-9.0023300148273214E-2</v>
      </c>
      <c r="B284" s="7">
        <v>9.0023300148273214E-2</v>
      </c>
      <c r="C284" s="7">
        <v>0.89651865983370593</v>
      </c>
      <c r="D284" s="10">
        <f t="shared" si="74"/>
        <v>0.56621377633874936</v>
      </c>
      <c r="E284" s="10">
        <f t="shared" si="75"/>
        <v>8.9502068718893019E-2</v>
      </c>
      <c r="F284" s="10">
        <f t="shared" si="76"/>
        <v>4.303830726891171E-6</v>
      </c>
      <c r="G284" s="10">
        <f t="shared" si="86"/>
        <v>5.169274500471388E-4</v>
      </c>
      <c r="H284" s="10">
        <f t="shared" si="77"/>
        <v>8.9506372549619906E-2</v>
      </c>
      <c r="I284" s="10">
        <f t="shared" si="78"/>
        <v>5.1692745004714271E-4</v>
      </c>
      <c r="J284" s="10">
        <f t="shared" si="79"/>
        <v>1.4860616509185597E-10</v>
      </c>
      <c r="K284" s="12">
        <f t="shared" si="80"/>
        <v>0</v>
      </c>
      <c r="L284" s="10">
        <f t="shared" si="81"/>
        <v>0.90100131605552325</v>
      </c>
      <c r="M284" s="13">
        <f t="shared" si="82"/>
        <v>2.0094206802997495E-5</v>
      </c>
      <c r="N284" s="14">
        <f t="shared" si="83"/>
        <v>7.9386579578897274E-6</v>
      </c>
      <c r="O284" s="14">
        <f t="shared" si="84"/>
        <v>2.5906959047247678E-7</v>
      </c>
      <c r="P284" s="15">
        <v>282</v>
      </c>
      <c r="Q284" s="8">
        <f t="shared" si="85"/>
        <v>0.90100131591074251</v>
      </c>
      <c r="R284" s="201"/>
      <c r="S284" s="22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x14ac:dyDescent="0.25">
      <c r="A285" s="8">
        <f t="shared" si="73"/>
        <v>-8.885829273459013E-2</v>
      </c>
      <c r="B285" s="7">
        <v>8.885829273459013E-2</v>
      </c>
      <c r="C285" s="7">
        <v>0.89614042181215092</v>
      </c>
      <c r="D285" s="10">
        <f t="shared" si="74"/>
        <v>0.56504876892506628</v>
      </c>
      <c r="E285" s="10">
        <f t="shared" si="75"/>
        <v>8.8346570426950988E-2</v>
      </c>
      <c r="F285" s="10">
        <f t="shared" si="76"/>
        <v>3.9033756106328531E-6</v>
      </c>
      <c r="G285" s="10">
        <f t="shared" si="86"/>
        <v>5.0781879235062277E-4</v>
      </c>
      <c r="H285" s="10">
        <f t="shared" si="77"/>
        <v>8.8350473802561627E-2</v>
      </c>
      <c r="I285" s="10">
        <f t="shared" si="78"/>
        <v>5.0781879235061627E-4</v>
      </c>
      <c r="J285" s="10">
        <f t="shared" si="79"/>
        <v>1.3967788687951218E-10</v>
      </c>
      <c r="K285" s="12">
        <f t="shared" si="80"/>
        <v>0</v>
      </c>
      <c r="L285" s="10">
        <f t="shared" si="81"/>
        <v>0.90100119360632402</v>
      </c>
      <c r="M285" s="13">
        <f t="shared" si="82"/>
        <v>2.3627102435028798E-5</v>
      </c>
      <c r="N285" s="14">
        <f t="shared" si="83"/>
        <v>7.6247896649713664E-6</v>
      </c>
      <c r="O285" s="14">
        <f t="shared" si="84"/>
        <v>2.5019404032268698E-7</v>
      </c>
      <c r="P285" s="15">
        <v>283</v>
      </c>
      <c r="Q285" s="8">
        <f t="shared" si="85"/>
        <v>0.90100119347024177</v>
      </c>
      <c r="R285" s="201"/>
      <c r="S285" s="22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x14ac:dyDescent="0.25">
      <c r="A286" s="8">
        <f t="shared" si="73"/>
        <v>-8.769328532090645E-2</v>
      </c>
      <c r="B286" s="7">
        <v>8.769328532090645E-2</v>
      </c>
      <c r="C286" s="7">
        <v>0.89674272255341758</v>
      </c>
      <c r="D286" s="10">
        <f t="shared" si="74"/>
        <v>0.56388376151138264</v>
      </c>
      <c r="E286" s="10">
        <f t="shared" si="75"/>
        <v>8.7190949119828109E-2</v>
      </c>
      <c r="F286" s="10">
        <f t="shared" si="76"/>
        <v>3.5401500895649571E-6</v>
      </c>
      <c r="G286" s="10">
        <f t="shared" si="86"/>
        <v>4.9879591970275472E-4</v>
      </c>
      <c r="H286" s="10">
        <f t="shared" si="77"/>
        <v>8.7194489269917672E-2</v>
      </c>
      <c r="I286" s="10">
        <f t="shared" si="78"/>
        <v>4.9879591970275754E-4</v>
      </c>
      <c r="J286" s="10">
        <f t="shared" si="79"/>
        <v>1.3128602086177281E-10</v>
      </c>
      <c r="K286" s="12">
        <f t="shared" si="80"/>
        <v>0</v>
      </c>
      <c r="L286" s="10">
        <f t="shared" si="81"/>
        <v>0.90100108254072164</v>
      </c>
      <c r="M286" s="13">
        <f t="shared" si="82"/>
        <v>1.8133629781472243E-5</v>
      </c>
      <c r="N286" s="14">
        <f t="shared" si="83"/>
        <v>7.3233291131604618E-6</v>
      </c>
      <c r="O286" s="14">
        <f t="shared" si="84"/>
        <v>2.4154530730084965E-7</v>
      </c>
      <c r="P286" s="15">
        <v>284</v>
      </c>
      <c r="Q286" s="8">
        <f t="shared" si="85"/>
        <v>0.90100108241281518</v>
      </c>
      <c r="R286" s="201"/>
      <c r="S286" s="22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x14ac:dyDescent="0.25">
      <c r="A287" s="8">
        <f t="shared" si="73"/>
        <v>-8.6528277907222756E-2</v>
      </c>
      <c r="B287" s="7">
        <v>8.6528277907222756E-2</v>
      </c>
      <c r="C287" s="7">
        <v>0.89604005433258882</v>
      </c>
      <c r="D287" s="10">
        <f t="shared" si="74"/>
        <v>0.56271875409769889</v>
      </c>
      <c r="E287" s="10">
        <f t="shared" si="75"/>
        <v>8.6035209451939931E-2</v>
      </c>
      <c r="F287" s="10">
        <f t="shared" si="76"/>
        <v>3.2106966981259747E-6</v>
      </c>
      <c r="G287" s="10">
        <f t="shared" si="86"/>
        <v>4.8985763518635816E-4</v>
      </c>
      <c r="H287" s="10">
        <f t="shared" si="77"/>
        <v>8.6038420148638051E-2</v>
      </c>
      <c r="I287" s="10">
        <f t="shared" si="78"/>
        <v>4.8985763518636478E-4</v>
      </c>
      <c r="J287" s="10">
        <f t="shared" si="79"/>
        <v>1.2339834047424982E-10</v>
      </c>
      <c r="K287" s="12">
        <f t="shared" si="80"/>
        <v>0</v>
      </c>
      <c r="L287" s="10">
        <f t="shared" si="81"/>
        <v>0.90100098180155275</v>
      </c>
      <c r="M287" s="13">
        <f t="shared" si="82"/>
        <v>2.4610801352320835E-5</v>
      </c>
      <c r="N287" s="14">
        <f t="shared" si="83"/>
        <v>7.0337859255592399E-6</v>
      </c>
      <c r="O287" s="14">
        <f t="shared" si="84"/>
        <v>2.3311886941502104E-7</v>
      </c>
      <c r="P287" s="15">
        <v>285</v>
      </c>
      <c r="Q287" s="8">
        <f t="shared" si="85"/>
        <v>0.90100098168133091</v>
      </c>
      <c r="R287" s="201"/>
      <c r="S287" s="22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x14ac:dyDescent="0.25">
      <c r="A288" s="8">
        <f t="shared" si="73"/>
        <v>-8.5469180258419306E-2</v>
      </c>
      <c r="B288" s="7">
        <v>8.5469180258419306E-2</v>
      </c>
      <c r="C288" s="7">
        <v>0.89612720542914281</v>
      </c>
      <c r="D288" s="10">
        <f t="shared" si="74"/>
        <v>0.56165965644889548</v>
      </c>
      <c r="E288" s="10">
        <f t="shared" si="75"/>
        <v>8.4984437951182282E-2</v>
      </c>
      <c r="F288" s="10">
        <f t="shared" si="76"/>
        <v>2.9378547641278491E-6</v>
      </c>
      <c r="G288" s="10">
        <f t="shared" si="86"/>
        <v>4.8180433583318305E-4</v>
      </c>
      <c r="H288" s="10">
        <f t="shared" si="77"/>
        <v>8.4987375805946411E-2</v>
      </c>
      <c r="I288" s="10">
        <f t="shared" si="78"/>
        <v>4.8180433583318191E-4</v>
      </c>
      <c r="J288" s="10">
        <f t="shared" si="79"/>
        <v>1.1663971292852165E-10</v>
      </c>
      <c r="K288" s="12">
        <f t="shared" si="80"/>
        <v>0</v>
      </c>
      <c r="L288" s="10">
        <f t="shared" si="81"/>
        <v>0.90100089837262765</v>
      </c>
      <c r="M288" s="13">
        <f t="shared" si="82"/>
        <v>2.3752882907373835E-5</v>
      </c>
      <c r="N288" s="14">
        <f t="shared" si="83"/>
        <v>6.7805096629556287E-6</v>
      </c>
      <c r="O288" s="14">
        <f t="shared" si="84"/>
        <v>2.2564763542940135E-7</v>
      </c>
      <c r="P288" s="15">
        <v>286</v>
      </c>
      <c r="Q288" s="8">
        <f t="shared" si="85"/>
        <v>0.90100089825899055</v>
      </c>
      <c r="R288" s="201"/>
      <c r="S288" s="22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x14ac:dyDescent="0.25">
      <c r="A289" s="8">
        <f t="shared" si="73"/>
        <v>-8.4304172844736222E-2</v>
      </c>
      <c r="B289" s="7">
        <v>8.4304172844736222E-2</v>
      </c>
      <c r="C289" s="7">
        <v>0.8958364676320435</v>
      </c>
      <c r="D289" s="10">
        <f t="shared" si="74"/>
        <v>0.5604946490352124</v>
      </c>
      <c r="E289" s="10">
        <f t="shared" si="75"/>
        <v>8.3828484031627362E-2</v>
      </c>
      <c r="F289" s="10">
        <f t="shared" si="76"/>
        <v>2.6644102345243811E-6</v>
      </c>
      <c r="G289" s="10">
        <f t="shared" si="86"/>
        <v>4.7302429324234951E-4</v>
      </c>
      <c r="H289" s="10">
        <f t="shared" si="77"/>
        <v>8.3831148441861889E-2</v>
      </c>
      <c r="I289" s="10">
        <f t="shared" si="78"/>
        <v>4.7302429324234756E-4</v>
      </c>
      <c r="J289" s="10">
        <f t="shared" si="79"/>
        <v>1.0963198601406487E-10</v>
      </c>
      <c r="K289" s="12">
        <f t="shared" si="80"/>
        <v>0</v>
      </c>
      <c r="L289" s="10">
        <f t="shared" si="81"/>
        <v>0.90100081475921423</v>
      </c>
      <c r="M289" s="13">
        <f t="shared" si="82"/>
        <v>2.6670481249916593E-5</v>
      </c>
      <c r="N289" s="14">
        <f t="shared" si="83"/>
        <v>6.5124255614356752E-6</v>
      </c>
      <c r="O289" s="14">
        <f t="shared" si="84"/>
        <v>2.1763332268713264E-7</v>
      </c>
      <c r="P289" s="15">
        <v>287</v>
      </c>
      <c r="Q289" s="8">
        <f t="shared" si="85"/>
        <v>0.90100081465240445</v>
      </c>
      <c r="R289" s="201"/>
      <c r="S289" s="22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x14ac:dyDescent="0.25">
      <c r="A290" s="8">
        <f t="shared" si="73"/>
        <v>-8.3139165431052528E-2</v>
      </c>
      <c r="B290" s="7">
        <v>8.3139165431052528E-2</v>
      </c>
      <c r="C290" s="7">
        <v>0.89599511373647678</v>
      </c>
      <c r="D290" s="10">
        <f t="shared" si="74"/>
        <v>0.55932964162152865</v>
      </c>
      <c r="E290" s="10">
        <f t="shared" si="75"/>
        <v>8.267242345019965E-2</v>
      </c>
      <c r="F290" s="10">
        <f t="shared" si="76"/>
        <v>2.4163977145440008E-6</v>
      </c>
      <c r="G290" s="10">
        <f t="shared" si="86"/>
        <v>4.6432548009305019E-4</v>
      </c>
      <c r="H290" s="10">
        <f t="shared" si="77"/>
        <v>8.2674839847914197E-2</v>
      </c>
      <c r="I290" s="10">
        <f t="shared" si="78"/>
        <v>4.6432548009304726E-4</v>
      </c>
      <c r="J290" s="10">
        <f t="shared" si="79"/>
        <v>1.0304528357707152E-10</v>
      </c>
      <c r="K290" s="12">
        <f t="shared" si="80"/>
        <v>0</v>
      </c>
      <c r="L290" s="10">
        <f t="shared" si="81"/>
        <v>0.90100073892213373</v>
      </c>
      <c r="M290" s="13">
        <f t="shared" si="82"/>
        <v>2.5056283499283153E-5</v>
      </c>
      <c r="N290" s="14">
        <f t="shared" si="83"/>
        <v>6.2549396752205259E-6</v>
      </c>
      <c r="O290" s="14">
        <f t="shared" si="84"/>
        <v>2.0982861999867984E-7</v>
      </c>
      <c r="P290" s="15">
        <v>288</v>
      </c>
      <c r="Q290" s="8">
        <f t="shared" si="85"/>
        <v>0.90100073882174103</v>
      </c>
      <c r="R290" s="201"/>
      <c r="S290" s="22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x14ac:dyDescent="0.25">
      <c r="A291" s="8">
        <f t="shared" si="73"/>
        <v>-8.2080067782249064E-2</v>
      </c>
      <c r="B291" s="7">
        <v>8.2080067782249064E-2</v>
      </c>
      <c r="C291" s="7">
        <v>0.89526945962223159</v>
      </c>
      <c r="D291" s="10">
        <f t="shared" si="74"/>
        <v>0.55827054397272524</v>
      </c>
      <c r="E291" s="10">
        <f t="shared" si="75"/>
        <v>8.1621369657811513E-2</v>
      </c>
      <c r="F291" s="10">
        <f t="shared" si="76"/>
        <v>2.2110081043908928E-6</v>
      </c>
      <c r="G291" s="10">
        <f t="shared" si="86"/>
        <v>4.5648701893175048E-4</v>
      </c>
      <c r="H291" s="10">
        <f t="shared" si="77"/>
        <v>8.1623580665915907E-2</v>
      </c>
      <c r="I291" s="10">
        <f t="shared" si="78"/>
        <v>4.5648701893174722E-4</v>
      </c>
      <c r="J291" s="10">
        <f t="shared" si="79"/>
        <v>9.7401409610583214E-11</v>
      </c>
      <c r="K291" s="12">
        <f t="shared" si="80"/>
        <v>0</v>
      </c>
      <c r="L291" s="10">
        <f t="shared" si="81"/>
        <v>0.90100067611807</v>
      </c>
      <c r="M291" s="13">
        <f t="shared" si="82"/>
        <v>3.2846842522170293E-5</v>
      </c>
      <c r="N291" s="14">
        <f t="shared" si="83"/>
        <v>6.0297055897531757E-6</v>
      </c>
      <c r="O291" s="14">
        <f t="shared" si="84"/>
        <v>2.029117911432874E-7</v>
      </c>
      <c r="P291" s="15">
        <v>289</v>
      </c>
      <c r="Q291" s="8">
        <f t="shared" si="85"/>
        <v>0.90100067602317591</v>
      </c>
      <c r="R291" s="201"/>
      <c r="S291" s="22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x14ac:dyDescent="0.25">
      <c r="A292" s="8">
        <f t="shared" si="73"/>
        <v>-8.091506036856598E-2</v>
      </c>
      <c r="B292" s="7">
        <v>8.091506036856598E-2</v>
      </c>
      <c r="C292" s="7">
        <v>0.89521028841243555</v>
      </c>
      <c r="D292" s="10">
        <f t="shared" si="74"/>
        <v>0.55710553655904216</v>
      </c>
      <c r="E292" s="10">
        <f t="shared" si="75"/>
        <v>8.0465114902107698E-2</v>
      </c>
      <c r="F292" s="10">
        <f t="shared" si="76"/>
        <v>2.0051704929386014E-6</v>
      </c>
      <c r="G292" s="10">
        <f t="shared" si="86"/>
        <v>4.4794020441582538E-4</v>
      </c>
      <c r="H292" s="10">
        <f t="shared" si="77"/>
        <v>8.0467120072600637E-2</v>
      </c>
      <c r="I292" s="10">
        <f t="shared" si="78"/>
        <v>4.4794020441582538E-4</v>
      </c>
      <c r="J292" s="10">
        <f t="shared" si="79"/>
        <v>9.1549517944624746E-11</v>
      </c>
      <c r="K292" s="12">
        <f t="shared" si="80"/>
        <v>0</v>
      </c>
      <c r="L292" s="10">
        <f t="shared" si="81"/>
        <v>0.90100061317682567</v>
      </c>
      <c r="M292" s="13">
        <f t="shared" si="82"/>
        <v>3.35278608771095E-5</v>
      </c>
      <c r="N292" s="14">
        <f t="shared" si="83"/>
        <v>5.7913033942388796E-6</v>
      </c>
      <c r="O292" s="14">
        <f t="shared" si="84"/>
        <v>1.954956506745967E-7</v>
      </c>
      <c r="P292" s="15">
        <v>290</v>
      </c>
      <c r="Q292" s="8">
        <f t="shared" si="85"/>
        <v>0.9010006130876328</v>
      </c>
      <c r="R292" s="201"/>
      <c r="S292" s="22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x14ac:dyDescent="0.25">
      <c r="A293" s="8">
        <f t="shared" si="73"/>
        <v>-7.985596271976253E-2</v>
      </c>
      <c r="B293" s="7">
        <v>7.985596271976253E-2</v>
      </c>
      <c r="C293" s="7">
        <v>0.89596538908184598</v>
      </c>
      <c r="D293" s="10">
        <f t="shared" si="74"/>
        <v>0.55604643891023864</v>
      </c>
      <c r="E293" s="10">
        <f t="shared" si="75"/>
        <v>7.9413889796676046E-2</v>
      </c>
      <c r="F293" s="10">
        <f t="shared" si="76"/>
        <v>1.8347106289783864E-6</v>
      </c>
      <c r="G293" s="10">
        <f t="shared" si="86"/>
        <v>4.4023812592222655E-4</v>
      </c>
      <c r="H293" s="10">
        <f t="shared" si="77"/>
        <v>7.9415724507305024E-2</v>
      </c>
      <c r="I293" s="10">
        <f t="shared" si="78"/>
        <v>4.402381259222265E-4</v>
      </c>
      <c r="J293" s="10">
        <f t="shared" si="79"/>
        <v>8.653527899818929E-11</v>
      </c>
      <c r="K293" s="12">
        <f t="shared" si="80"/>
        <v>0</v>
      </c>
      <c r="L293" s="10">
        <f t="shared" si="81"/>
        <v>0.90100056105326287</v>
      </c>
      <c r="M293" s="13">
        <f t="shared" si="82"/>
        <v>2.5352956781742315E-5</v>
      </c>
      <c r="N293" s="14">
        <f t="shared" si="83"/>
        <v>5.5827627709108327E-6</v>
      </c>
      <c r="O293" s="14">
        <f t="shared" si="84"/>
        <v>1.8892528471620209E-7</v>
      </c>
      <c r="P293" s="15">
        <v>291</v>
      </c>
      <c r="Q293" s="8">
        <f t="shared" si="85"/>
        <v>0.9010005609689552</v>
      </c>
      <c r="R293" s="201"/>
      <c r="S293" s="22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x14ac:dyDescent="0.25">
      <c r="A294" s="8">
        <f t="shared" si="73"/>
        <v>-7.8690955306078836E-2</v>
      </c>
      <c r="B294" s="7">
        <v>7.8690955306078836E-2</v>
      </c>
      <c r="C294" s="7">
        <v>0.89522464470518015</v>
      </c>
      <c r="D294" s="10">
        <f t="shared" si="74"/>
        <v>0.554881431496555</v>
      </c>
      <c r="E294" s="10">
        <f t="shared" si="75"/>
        <v>7.8257451953864729E-2</v>
      </c>
      <c r="F294" s="10">
        <f t="shared" si="76"/>
        <v>1.6638817971785175E-6</v>
      </c>
      <c r="G294" s="10">
        <f t="shared" si="86"/>
        <v>4.3183938908070152E-4</v>
      </c>
      <c r="H294" s="10">
        <f t="shared" si="77"/>
        <v>7.8259115835661905E-2</v>
      </c>
      <c r="I294" s="10">
        <f t="shared" si="78"/>
        <v>4.3183938908070412E-4</v>
      </c>
      <c r="J294" s="10">
        <f t="shared" si="79"/>
        <v>8.1336226815445058E-11</v>
      </c>
      <c r="K294" s="12">
        <f t="shared" si="80"/>
        <v>0</v>
      </c>
      <c r="L294" s="10">
        <f t="shared" si="81"/>
        <v>0.9010005088167069</v>
      </c>
      <c r="M294" s="13">
        <f t="shared" si="82"/>
        <v>3.336060623482271E-5</v>
      </c>
      <c r="N294" s="14">
        <f t="shared" si="83"/>
        <v>5.3620301372651993E-6</v>
      </c>
      <c r="O294" s="14">
        <f t="shared" si="84"/>
        <v>1.8188293769137084E-7</v>
      </c>
      <c r="P294" s="15">
        <v>292</v>
      </c>
      <c r="Q294" s="8">
        <f t="shared" si="85"/>
        <v>0.9010005087374644</v>
      </c>
      <c r="R294" s="201"/>
      <c r="S294" s="22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x14ac:dyDescent="0.25">
      <c r="A295" s="8">
        <f t="shared" si="73"/>
        <v>-7.7631857657275982E-2</v>
      </c>
      <c r="B295" s="7">
        <v>7.7631857657275982E-2</v>
      </c>
      <c r="C295" s="7">
        <v>0.89550575699336588</v>
      </c>
      <c r="D295" s="10">
        <f t="shared" si="74"/>
        <v>0.55382233384775215</v>
      </c>
      <c r="E295" s="10">
        <f t="shared" si="75"/>
        <v>7.7206064974673763E-2</v>
      </c>
      <c r="F295" s="10">
        <f t="shared" si="76"/>
        <v>1.5224159789786462E-6</v>
      </c>
      <c r="G295" s="10">
        <f t="shared" si="86"/>
        <v>4.2427018974186548E-4</v>
      </c>
      <c r="H295" s="10">
        <f t="shared" si="77"/>
        <v>7.720758739065274E-2</v>
      </c>
      <c r="I295" s="10">
        <f t="shared" si="78"/>
        <v>4.2427018974186683E-4</v>
      </c>
      <c r="J295" s="10">
        <f t="shared" si="79"/>
        <v>7.6881374906457113E-11</v>
      </c>
      <c r="K295" s="12">
        <f t="shared" si="80"/>
        <v>0</v>
      </c>
      <c r="L295" s="10">
        <f t="shared" si="81"/>
        <v>0.90100046555871627</v>
      </c>
      <c r="M295" s="13">
        <f t="shared" si="82"/>
        <v>3.0191822218134966E-5</v>
      </c>
      <c r="N295" s="14">
        <f t="shared" si="83"/>
        <v>5.1689459481465469E-6</v>
      </c>
      <c r="O295" s="14">
        <f t="shared" si="84"/>
        <v>1.7564585254944338E-7</v>
      </c>
      <c r="P295" s="15">
        <v>293</v>
      </c>
      <c r="Q295" s="8">
        <f t="shared" si="85"/>
        <v>0.90100046548381396</v>
      </c>
      <c r="R295" s="201"/>
      <c r="S295" s="22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x14ac:dyDescent="0.25">
      <c r="A296" s="8">
        <f t="shared" si="73"/>
        <v>-7.6572760008472518E-2</v>
      </c>
      <c r="B296" s="7">
        <v>7.6572760008472518E-2</v>
      </c>
      <c r="C296" s="7">
        <v>0.89549923927086839</v>
      </c>
      <c r="D296" s="10">
        <f t="shared" si="74"/>
        <v>0.55276323619894874</v>
      </c>
      <c r="E296" s="10">
        <f t="shared" si="75"/>
        <v>7.61546038967542E-2</v>
      </c>
      <c r="F296" s="10">
        <f t="shared" si="76"/>
        <v>1.392969789544998E-6</v>
      </c>
      <c r="G296" s="10">
        <f t="shared" si="86"/>
        <v>4.1676306925825246E-4</v>
      </c>
      <c r="H296" s="10">
        <f t="shared" si="77"/>
        <v>7.6155996866543743E-2</v>
      </c>
      <c r="I296" s="10">
        <f t="shared" si="78"/>
        <v>4.167630692582543E-4</v>
      </c>
      <c r="J296" s="10">
        <f t="shared" si="79"/>
        <v>7.2670520554335949E-11</v>
      </c>
      <c r="K296" s="12">
        <f t="shared" si="80"/>
        <v>0</v>
      </c>
      <c r="L296" s="10">
        <f t="shared" si="81"/>
        <v>0.90100042597600527</v>
      </c>
      <c r="M296" s="13">
        <f t="shared" si="82"/>
        <v>3.0263055164774812E-5</v>
      </c>
      <c r="N296" s="14">
        <f t="shared" si="83"/>
        <v>4.9828140301655723E-6</v>
      </c>
      <c r="O296" s="14">
        <f t="shared" si="84"/>
        <v>1.6956297859570987E-7</v>
      </c>
      <c r="P296" s="15">
        <v>294</v>
      </c>
      <c r="Q296" s="8">
        <f t="shared" si="85"/>
        <v>0.90100042590520546</v>
      </c>
      <c r="R296" s="201"/>
      <c r="S296" s="22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x14ac:dyDescent="0.25">
      <c r="A297" s="8">
        <f t="shared" si="73"/>
        <v>-7.5513662359669054E-2</v>
      </c>
      <c r="B297" s="7">
        <v>7.5513662359669054E-2</v>
      </c>
      <c r="C297" s="7">
        <v>0.89521315365911591</v>
      </c>
      <c r="D297" s="10">
        <f t="shared" si="74"/>
        <v>0.55170413855014522</v>
      </c>
      <c r="E297" s="10">
        <f t="shared" si="75"/>
        <v>7.5103070495775665E-2</v>
      </c>
      <c r="F297" s="10">
        <f t="shared" si="76"/>
        <v>1.2745228006951116E-6</v>
      </c>
      <c r="G297" s="10">
        <f t="shared" si="86"/>
        <v>4.0931727240239857E-4</v>
      </c>
      <c r="H297" s="10">
        <f t="shared" si="77"/>
        <v>7.5104345018576366E-2</v>
      </c>
      <c r="I297" s="10">
        <f t="shared" si="78"/>
        <v>4.0931727240239261E-4</v>
      </c>
      <c r="J297" s="10">
        <f t="shared" si="79"/>
        <v>6.8690295517015858E-11</v>
      </c>
      <c r="K297" s="12">
        <f t="shared" si="80"/>
        <v>0</v>
      </c>
      <c r="L297" s="10">
        <f t="shared" si="81"/>
        <v>0.90100038975656171</v>
      </c>
      <c r="M297" s="13">
        <f t="shared" si="82"/>
        <v>3.3492101647579721E-5</v>
      </c>
      <c r="N297" s="14">
        <f t="shared" si="83"/>
        <v>4.8033840993189762E-6</v>
      </c>
      <c r="O297" s="14">
        <f t="shared" si="84"/>
        <v>1.6363148583007154E-7</v>
      </c>
      <c r="P297" s="15">
        <v>295</v>
      </c>
      <c r="Q297" s="8">
        <f t="shared" si="85"/>
        <v>0.90100038968963969</v>
      </c>
      <c r="R297" s="201"/>
      <c r="S297" s="22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x14ac:dyDescent="0.25">
      <c r="A298" s="8">
        <f t="shared" si="73"/>
        <v>-7.434865494598597E-2</v>
      </c>
      <c r="B298" s="7">
        <v>7.434865494598597E-2</v>
      </c>
      <c r="C298" s="7">
        <v>0.8946916851563429</v>
      </c>
      <c r="D298" s="10">
        <f t="shared" si="74"/>
        <v>0.55053913113646213</v>
      </c>
      <c r="E298" s="10">
        <f t="shared" si="75"/>
        <v>7.3946302220321572E-2</v>
      </c>
      <c r="F298" s="10">
        <f t="shared" si="76"/>
        <v>1.155822999970262E-6</v>
      </c>
      <c r="G298" s="10">
        <f t="shared" si="86"/>
        <v>4.0119683810105333E-4</v>
      </c>
      <c r="H298" s="10">
        <f t="shared" si="77"/>
        <v>7.3947458043321548E-2</v>
      </c>
      <c r="I298" s="10">
        <f t="shared" si="78"/>
        <v>4.0119683810104721E-4</v>
      </c>
      <c r="J298" s="10">
        <f t="shared" si="79"/>
        <v>6.4563374686434555E-11</v>
      </c>
      <c r="K298" s="12">
        <f t="shared" si="80"/>
        <v>0</v>
      </c>
      <c r="L298" s="10">
        <f t="shared" si="81"/>
        <v>0.90100035345967711</v>
      </c>
      <c r="M298" s="13">
        <f t="shared" si="82"/>
        <v>3.9799295761493722E-5</v>
      </c>
      <c r="N298" s="14">
        <f t="shared" si="83"/>
        <v>4.6134642675907911E-6</v>
      </c>
      <c r="O298" s="14">
        <f t="shared" si="84"/>
        <v>1.5727837240112705E-7</v>
      </c>
      <c r="P298" s="15">
        <v>296</v>
      </c>
      <c r="Q298" s="8">
        <f t="shared" si="85"/>
        <v>0.90100035339677575</v>
      </c>
      <c r="R298" s="201"/>
      <c r="S298" s="22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x14ac:dyDescent="0.25">
      <c r="A299" s="8">
        <f t="shared" si="73"/>
        <v>-7.3395467062062736E-2</v>
      </c>
      <c r="B299" s="7">
        <v>7.3395467062062736E-2</v>
      </c>
      <c r="C299" s="7">
        <v>0.89476751895387174</v>
      </c>
      <c r="D299" s="10">
        <f t="shared" si="74"/>
        <v>0.54958594325253896</v>
      </c>
      <c r="E299" s="10">
        <f t="shared" si="75"/>
        <v>7.2999793341591471E-2</v>
      </c>
      <c r="F299" s="10">
        <f t="shared" si="76"/>
        <v>1.0669701037811996E-6</v>
      </c>
      <c r="G299" s="10">
        <f t="shared" si="86"/>
        <v>3.9460668899557461E-4</v>
      </c>
      <c r="H299" s="10">
        <f t="shared" si="77"/>
        <v>7.3000860311695254E-2</v>
      </c>
      <c r="I299" s="10">
        <f t="shared" si="78"/>
        <v>3.9460668899557282E-4</v>
      </c>
      <c r="J299" s="10">
        <f t="shared" si="79"/>
        <v>6.1371909339001932E-11</v>
      </c>
      <c r="K299" s="12">
        <f t="shared" si="80"/>
        <v>0</v>
      </c>
      <c r="L299" s="10">
        <f t="shared" si="81"/>
        <v>0.90100032628949545</v>
      </c>
      <c r="M299" s="13">
        <f t="shared" si="82"/>
        <v>3.8847887283004633E-5</v>
      </c>
      <c r="N299" s="14">
        <f t="shared" si="83"/>
        <v>4.4636737756355148E-6</v>
      </c>
      <c r="O299" s="14">
        <f t="shared" si="84"/>
        <v>1.5221157232490423E-7</v>
      </c>
      <c r="P299" s="15">
        <v>297</v>
      </c>
      <c r="Q299" s="8">
        <f t="shared" si="85"/>
        <v>0.90100032622970339</v>
      </c>
      <c r="R299" s="201"/>
      <c r="S299" s="22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x14ac:dyDescent="0.25">
      <c r="A300" s="8">
        <f t="shared" si="73"/>
        <v>-7.2336369413259882E-2</v>
      </c>
      <c r="B300" s="7">
        <v>7.2336369413259882E-2</v>
      </c>
      <c r="C300" s="7">
        <v>0.89438598159050131</v>
      </c>
      <c r="D300" s="10">
        <f t="shared" si="74"/>
        <v>0.54852684560373599</v>
      </c>
      <c r="E300" s="10">
        <f t="shared" si="75"/>
        <v>7.1948052676083382E-2</v>
      </c>
      <c r="F300" s="10">
        <f t="shared" si="76"/>
        <v>9.7622755974295101E-7</v>
      </c>
      <c r="G300" s="10">
        <f t="shared" si="86"/>
        <v>3.8734045160623842E-4</v>
      </c>
      <c r="H300" s="10">
        <f t="shared" si="77"/>
        <v>7.1949028903643131E-2</v>
      </c>
      <c r="I300" s="10">
        <f t="shared" si="78"/>
        <v>3.8734045160623279E-4</v>
      </c>
      <c r="J300" s="10">
        <f t="shared" si="79"/>
        <v>5.8010518685813478E-11</v>
      </c>
      <c r="K300" s="12">
        <f t="shared" si="80"/>
        <v>0</v>
      </c>
      <c r="L300" s="10">
        <f t="shared" si="81"/>
        <v>0.90100029854138219</v>
      </c>
      <c r="M300" s="13">
        <f t="shared" si="82"/>
        <v>4.3749188726710181E-5</v>
      </c>
      <c r="N300" s="14">
        <f t="shared" si="83"/>
        <v>4.3029365671892408E-6</v>
      </c>
      <c r="O300" s="14">
        <f t="shared" si="84"/>
        <v>1.4671773792728551E-7</v>
      </c>
      <c r="P300" s="15">
        <v>298</v>
      </c>
      <c r="Q300" s="8">
        <f t="shared" si="85"/>
        <v>0.90100029848486496</v>
      </c>
      <c r="R300" s="201"/>
      <c r="S300" s="22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x14ac:dyDescent="0.25">
      <c r="A301" s="8">
        <f t="shared" si="73"/>
        <v>-7.1277271764456418E-2</v>
      </c>
      <c r="B301" s="7">
        <v>7.1277271764456418E-2</v>
      </c>
      <c r="C301" s="7">
        <v>0.8943943408728221</v>
      </c>
      <c r="D301" s="10">
        <f t="shared" si="74"/>
        <v>0.54746774795493258</v>
      </c>
      <c r="E301" s="10">
        <f t="shared" si="75"/>
        <v>7.0896245876228031E-2</v>
      </c>
      <c r="F301" s="10">
        <f t="shared" si="76"/>
        <v>8.9319769074006472E-7</v>
      </c>
      <c r="G301" s="10">
        <f t="shared" si="86"/>
        <v>3.8013263570441103E-4</v>
      </c>
      <c r="H301" s="10">
        <f t="shared" si="77"/>
        <v>7.0897139073918772E-2</v>
      </c>
      <c r="I301" s="10">
        <f t="shared" si="78"/>
        <v>3.8013263570441048E-4</v>
      </c>
      <c r="J301" s="10">
        <f t="shared" si="79"/>
        <v>5.4833235697945532E-11</v>
      </c>
      <c r="K301" s="12">
        <f t="shared" si="80"/>
        <v>0</v>
      </c>
      <c r="L301" s="10">
        <f t="shared" si="81"/>
        <v>0.90100027315162445</v>
      </c>
      <c r="M301" s="13">
        <f t="shared" si="82"/>
        <v>4.3638341272122823E-5</v>
      </c>
      <c r="N301" s="14">
        <f t="shared" si="83"/>
        <v>4.1479871012368283E-6</v>
      </c>
      <c r="O301" s="14">
        <f t="shared" si="84"/>
        <v>1.4136445598525197E-7</v>
      </c>
      <c r="P301" s="15">
        <v>299</v>
      </c>
      <c r="Q301" s="8">
        <f t="shared" si="85"/>
        <v>0.90100027309820274</v>
      </c>
      <c r="R301" s="201"/>
      <c r="S301" s="22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x14ac:dyDescent="0.25">
      <c r="A302" s="8">
        <f t="shared" si="73"/>
        <v>-7.0324083880533794E-2</v>
      </c>
      <c r="B302" s="7">
        <v>7.0324083880533794E-2</v>
      </c>
      <c r="C302" s="7">
        <v>0.89439383262658156</v>
      </c>
      <c r="D302" s="10">
        <f t="shared" si="74"/>
        <v>0.54651456007100996</v>
      </c>
      <c r="E302" s="10">
        <f t="shared" si="75"/>
        <v>6.9949564330385586E-2</v>
      </c>
      <c r="F302" s="10">
        <f t="shared" si="76"/>
        <v>8.2452256057784979E-7</v>
      </c>
      <c r="G302" s="10">
        <f t="shared" si="86"/>
        <v>3.7369497546488328E-4</v>
      </c>
      <c r="H302" s="10">
        <f t="shared" si="77"/>
        <v>6.995038885294616E-2</v>
      </c>
      <c r="I302" s="10">
        <f t="shared" si="78"/>
        <v>3.7369497546488648E-4</v>
      </c>
      <c r="J302" s="10">
        <f t="shared" si="79"/>
        <v>5.2122747346813714E-11</v>
      </c>
      <c r="K302" s="12">
        <f t="shared" si="80"/>
        <v>0</v>
      </c>
      <c r="L302" s="10">
        <f t="shared" si="81"/>
        <v>0.90100025215133128</v>
      </c>
      <c r="M302" s="13">
        <f t="shared" si="82"/>
        <v>4.364477893699429E-5</v>
      </c>
      <c r="N302" s="14">
        <f t="shared" si="83"/>
        <v>4.0133087255253539E-6</v>
      </c>
      <c r="O302" s="14">
        <f t="shared" si="84"/>
        <v>1.3666453472319206E-7</v>
      </c>
      <c r="P302" s="15">
        <v>300</v>
      </c>
      <c r="Q302" s="8">
        <f t="shared" si="85"/>
        <v>0.90100025210055035</v>
      </c>
      <c r="R302" s="201"/>
      <c r="S302" s="22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x14ac:dyDescent="0.25">
      <c r="A303" s="8">
        <f t="shared" si="73"/>
        <v>-6.926498623173033E-2</v>
      </c>
      <c r="B303" s="7">
        <v>6.926498623173033E-2</v>
      </c>
      <c r="C303" s="7">
        <v>0.89453282313506377</v>
      </c>
      <c r="D303" s="10">
        <f t="shared" si="74"/>
        <v>0.54545546242220655</v>
      </c>
      <c r="E303" s="10">
        <f t="shared" si="75"/>
        <v>6.8897635545140973E-2</v>
      </c>
      <c r="F303" s="10">
        <f t="shared" si="76"/>
        <v>7.5438810263714143E-7</v>
      </c>
      <c r="G303" s="10">
        <f t="shared" si="86"/>
        <v>3.6659624921878131E-4</v>
      </c>
      <c r="H303" s="10">
        <f t="shared" si="77"/>
        <v>6.8898389933243612E-2</v>
      </c>
      <c r="I303" s="10">
        <f t="shared" si="78"/>
        <v>3.6659624921877952E-4</v>
      </c>
      <c r="J303" s="10">
        <f t="shared" si="79"/>
        <v>4.9267938758604684E-11</v>
      </c>
      <c r="K303" s="12">
        <f t="shared" si="80"/>
        <v>0</v>
      </c>
      <c r="L303" s="10">
        <f t="shared" si="81"/>
        <v>0.90100023070470336</v>
      </c>
      <c r="M303" s="13">
        <f t="shared" si="82"/>
        <v>4.1827360671831517E-5</v>
      </c>
      <c r="N303" s="14">
        <f t="shared" si="83"/>
        <v>3.868788107932886E-6</v>
      </c>
      <c r="O303" s="14">
        <f t="shared" si="84"/>
        <v>1.3157121104392075E-7</v>
      </c>
      <c r="P303" s="15">
        <v>301</v>
      </c>
      <c r="Q303" s="8">
        <f t="shared" si="85"/>
        <v>0.90100023065670365</v>
      </c>
      <c r="R303" s="201"/>
      <c r="S303" s="22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x14ac:dyDescent="0.25">
      <c r="A304" s="8">
        <f t="shared" si="73"/>
        <v>-6.8311798347807692E-2</v>
      </c>
      <c r="B304" s="7">
        <v>6.8311798347807692E-2</v>
      </c>
      <c r="C304" s="7">
        <v>0.89441551964854693</v>
      </c>
      <c r="D304" s="10">
        <f t="shared" si="74"/>
        <v>0.54450227453828381</v>
      </c>
      <c r="E304" s="10">
        <f t="shared" si="75"/>
        <v>6.7950846258906628E-2</v>
      </c>
      <c r="F304" s="10">
        <f t="shared" si="76"/>
        <v>6.9637957375605116E-7</v>
      </c>
      <c r="G304" s="10">
        <f t="shared" si="86"/>
        <v>3.6025566249475727E-4</v>
      </c>
      <c r="H304" s="10">
        <f t="shared" si="77"/>
        <v>6.7951542638480383E-2</v>
      </c>
      <c r="I304" s="10">
        <f t="shared" si="78"/>
        <v>3.6025566249475754E-4</v>
      </c>
      <c r="J304" s="10">
        <f t="shared" si="79"/>
        <v>4.6832551464218626E-11</v>
      </c>
      <c r="K304" s="12">
        <f t="shared" si="80"/>
        <v>0</v>
      </c>
      <c r="L304" s="10">
        <f t="shared" si="81"/>
        <v>0.9010002129660275</v>
      </c>
      <c r="M304" s="13">
        <f t="shared" si="82"/>
        <v>4.3358186085273303E-5</v>
      </c>
      <c r="N304" s="14">
        <f t="shared" si="83"/>
        <v>3.7431742805787118E-6</v>
      </c>
      <c r="O304" s="14">
        <f t="shared" si="84"/>
        <v>1.27101154252665E-7</v>
      </c>
      <c r="P304" s="15">
        <v>302</v>
      </c>
      <c r="Q304" s="8">
        <f t="shared" si="85"/>
        <v>0.90100021292040056</v>
      </c>
      <c r="R304" s="201"/>
      <c r="S304" s="22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x14ac:dyDescent="0.25">
      <c r="A305" s="8">
        <f t="shared" si="73"/>
        <v>-6.7358610463884458E-2</v>
      </c>
      <c r="B305" s="7">
        <v>6.7358610463884458E-2</v>
      </c>
      <c r="C305" s="7">
        <v>0.89399395288275474</v>
      </c>
      <c r="D305" s="10">
        <f t="shared" si="74"/>
        <v>0.54354908665436064</v>
      </c>
      <c r="E305" s="10">
        <f t="shared" si="75"/>
        <v>6.7004007291958878E-2</v>
      </c>
      <c r="F305" s="10">
        <f t="shared" si="76"/>
        <v>6.4282902187135056E-7</v>
      </c>
      <c r="G305" s="10">
        <f t="shared" si="86"/>
        <v>3.5396029838616339E-4</v>
      </c>
      <c r="H305" s="10">
        <f t="shared" si="77"/>
        <v>6.7004650120980752E-2</v>
      </c>
      <c r="I305" s="10">
        <f t="shared" si="78"/>
        <v>3.5396029838616068E-4</v>
      </c>
      <c r="J305" s="10">
        <f t="shared" si="79"/>
        <v>4.4517545149200599E-11</v>
      </c>
      <c r="K305" s="12">
        <f t="shared" si="80"/>
        <v>0</v>
      </c>
      <c r="L305" s="10">
        <f t="shared" si="81"/>
        <v>0.90100019659051045</v>
      </c>
      <c r="M305" s="13">
        <f t="shared" si="82"/>
        <v>4.9087450892466484E-5</v>
      </c>
      <c r="N305" s="14">
        <f t="shared" si="83"/>
        <v>3.621638692627019E-6</v>
      </c>
      <c r="O305" s="14">
        <f t="shared" si="84"/>
        <v>1.2273717647586157E-7</v>
      </c>
      <c r="P305" s="15">
        <v>303</v>
      </c>
      <c r="Q305" s="8">
        <f t="shared" si="85"/>
        <v>0.90100019654713892</v>
      </c>
      <c r="R305" s="201"/>
      <c r="S305" s="22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x14ac:dyDescent="0.25">
      <c r="A306" s="8">
        <f t="shared" si="73"/>
        <v>-6.6299512815081604E-2</v>
      </c>
      <c r="B306" s="7">
        <v>6.6299512815081604E-2</v>
      </c>
      <c r="C306" s="7">
        <v>0.89426669182837237</v>
      </c>
      <c r="D306" s="10">
        <f t="shared" si="74"/>
        <v>0.54248998900555778</v>
      </c>
      <c r="E306" s="10">
        <f t="shared" si="75"/>
        <v>6.5951906725638124E-2</v>
      </c>
      <c r="F306" s="10">
        <f t="shared" si="76"/>
        <v>5.881413877019357E-7</v>
      </c>
      <c r="G306" s="10">
        <f t="shared" si="86"/>
        <v>3.4701790597649329E-4</v>
      </c>
      <c r="H306" s="10">
        <f t="shared" si="77"/>
        <v>6.5952494867025827E-2</v>
      </c>
      <c r="I306" s="10">
        <f t="shared" si="78"/>
        <v>3.4701790597649231E-4</v>
      </c>
      <c r="J306" s="10">
        <f t="shared" si="79"/>
        <v>4.2079285477351332E-11</v>
      </c>
      <c r="K306" s="12">
        <f t="shared" si="80"/>
        <v>0</v>
      </c>
      <c r="L306" s="10">
        <f t="shared" si="81"/>
        <v>0.9010001798672066</v>
      </c>
      <c r="M306" s="13">
        <f t="shared" si="82"/>
        <v>4.5339861169123554E-5</v>
      </c>
      <c r="N306" s="14">
        <f t="shared" si="83"/>
        <v>3.491221394005233E-6</v>
      </c>
      <c r="O306" s="14">
        <f t="shared" si="84"/>
        <v>1.1801058302023557E-7</v>
      </c>
      <c r="P306" s="15">
        <v>304</v>
      </c>
      <c r="Q306" s="8">
        <f t="shared" si="85"/>
        <v>0.9010001798262105</v>
      </c>
      <c r="R306" s="201"/>
      <c r="S306" s="22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x14ac:dyDescent="0.25">
      <c r="A307" s="8">
        <f t="shared" si="73"/>
        <v>-6.534632493115837E-2</v>
      </c>
      <c r="B307" s="7">
        <v>6.534632493115837E-2</v>
      </c>
      <c r="C307" s="7">
        <v>0.89449958553050202</v>
      </c>
      <c r="D307" s="10">
        <f t="shared" si="74"/>
        <v>0.54153680112163449</v>
      </c>
      <c r="E307" s="10">
        <f t="shared" si="75"/>
        <v>6.5004965534237236E-2</v>
      </c>
      <c r="F307" s="10">
        <f t="shared" si="76"/>
        <v>5.4290969189534689E-7</v>
      </c>
      <c r="G307" s="10">
        <f t="shared" si="86"/>
        <v>3.4081644722999682E-4</v>
      </c>
      <c r="H307" s="10">
        <f t="shared" si="77"/>
        <v>6.5005508443929133E-2</v>
      </c>
      <c r="I307" s="10">
        <f t="shared" si="78"/>
        <v>3.4081644722999476E-4</v>
      </c>
      <c r="J307" s="10">
        <f t="shared" si="79"/>
        <v>3.9999242092914587E-11</v>
      </c>
      <c r="K307" s="12">
        <f t="shared" si="80"/>
        <v>0</v>
      </c>
      <c r="L307" s="10">
        <f t="shared" si="81"/>
        <v>0.90100016603543676</v>
      </c>
      <c r="M307" s="13">
        <f t="shared" si="82"/>
        <v>4.2257546901137582E-5</v>
      </c>
      <c r="N307" s="14">
        <f t="shared" si="83"/>
        <v>3.3778658823308655E-6</v>
      </c>
      <c r="O307" s="14">
        <f t="shared" si="84"/>
        <v>1.1386479618192397E-7</v>
      </c>
      <c r="P307" s="15">
        <v>305</v>
      </c>
      <c r="Q307" s="8">
        <f t="shared" si="85"/>
        <v>0.90100016599646715</v>
      </c>
      <c r="R307" s="201"/>
      <c r="S307" s="22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x14ac:dyDescent="0.25">
      <c r="A308" s="8">
        <f t="shared" si="73"/>
        <v>-6.4393137047235732E-2</v>
      </c>
      <c r="B308" s="7">
        <v>6.4393137047235732E-2</v>
      </c>
      <c r="C308" s="7">
        <v>0.89425326166467967</v>
      </c>
      <c r="D308" s="10">
        <f t="shared" si="74"/>
        <v>0.54058361323771187</v>
      </c>
      <c r="E308" s="10">
        <f t="shared" si="75"/>
        <v>6.4057977111572989E-2</v>
      </c>
      <c r="F308" s="10">
        <f t="shared" si="76"/>
        <v>5.0115466549891283E-7</v>
      </c>
      <c r="G308" s="10">
        <f t="shared" si="86"/>
        <v>3.3465874297522458E-4</v>
      </c>
      <c r="H308" s="10">
        <f t="shared" si="77"/>
        <v>6.4058478266238492E-2</v>
      </c>
      <c r="I308" s="10">
        <f t="shared" si="78"/>
        <v>3.3465874297522089E-4</v>
      </c>
      <c r="J308" s="10">
        <f t="shared" si="79"/>
        <v>3.8022019779506243E-11</v>
      </c>
      <c r="K308" s="12">
        <f t="shared" si="80"/>
        <v>0</v>
      </c>
      <c r="L308" s="10">
        <f t="shared" si="81"/>
        <v>0.90100015326677041</v>
      </c>
      <c r="M308" s="13">
        <f t="shared" si="82"/>
        <v>4.5520546290362594E-5</v>
      </c>
      <c r="N308" s="14">
        <f t="shared" si="83"/>
        <v>3.2681906714470877E-6</v>
      </c>
      <c r="O308" s="14">
        <f t="shared" si="84"/>
        <v>1.0981969815620025E-7</v>
      </c>
      <c r="P308" s="15">
        <v>306</v>
      </c>
      <c r="Q308" s="8">
        <f t="shared" si="85"/>
        <v>0.90100015322972715</v>
      </c>
      <c r="R308" s="201"/>
      <c r="S308" s="22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x14ac:dyDescent="0.25">
      <c r="A309" s="8">
        <f t="shared" si="73"/>
        <v>-6.3439949163312498E-2</v>
      </c>
      <c r="B309" s="7">
        <v>6.3439949163312498E-2</v>
      </c>
      <c r="C309" s="7">
        <v>0.89377873365729277</v>
      </c>
      <c r="D309" s="10">
        <f t="shared" si="74"/>
        <v>0.53963042535378869</v>
      </c>
      <c r="E309" s="10">
        <f t="shared" si="75"/>
        <v>6.3110942183176005E-2</v>
      </c>
      <c r="F309" s="10">
        <f t="shared" si="76"/>
        <v>4.6260925071204736E-7</v>
      </c>
      <c r="G309" s="10">
        <f t="shared" si="86"/>
        <v>3.2854433474324707E-4</v>
      </c>
      <c r="H309" s="10">
        <f t="shared" si="77"/>
        <v>6.3111404792426717E-2</v>
      </c>
      <c r="I309" s="10">
        <f t="shared" si="78"/>
        <v>3.2854433474324707E-4</v>
      </c>
      <c r="J309" s="10">
        <f t="shared" si="79"/>
        <v>3.61425334281444E-11</v>
      </c>
      <c r="K309" s="12">
        <f t="shared" si="80"/>
        <v>0</v>
      </c>
      <c r="L309" s="10">
        <f t="shared" si="81"/>
        <v>0.90100014147954888</v>
      </c>
      <c r="M309" s="13">
        <f t="shared" si="82"/>
        <v>5.2148730935341729E-5</v>
      </c>
      <c r="N309" s="14">
        <f t="shared" si="83"/>
        <v>3.1620762867355095E-6</v>
      </c>
      <c r="O309" s="14">
        <f t="shared" si="84"/>
        <v>1.0587361411826008E-7</v>
      </c>
      <c r="P309" s="15">
        <v>307</v>
      </c>
      <c r="Q309" s="8">
        <f t="shared" si="85"/>
        <v>0.90100014144433671</v>
      </c>
      <c r="R309" s="201"/>
      <c r="S309" s="22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x14ac:dyDescent="0.25">
      <c r="A310" s="8">
        <f t="shared" si="73"/>
        <v>-6.259267104427009E-2</v>
      </c>
      <c r="B310" s="7">
        <v>6.259267104427009E-2</v>
      </c>
      <c r="C310" s="7">
        <v>0.89428597452105574</v>
      </c>
      <c r="D310" s="10">
        <f t="shared" si="74"/>
        <v>0.5387831472347463</v>
      </c>
      <c r="E310" s="10">
        <f t="shared" si="75"/>
        <v>6.2269094881490142E-2</v>
      </c>
      <c r="F310" s="10">
        <f t="shared" si="76"/>
        <v>4.30841394045428E-7</v>
      </c>
      <c r="G310" s="10">
        <f t="shared" si="86"/>
        <v>3.2314528683588528E-4</v>
      </c>
      <c r="H310" s="10">
        <f t="shared" si="77"/>
        <v>6.2269525722884189E-2</v>
      </c>
      <c r="I310" s="10">
        <f t="shared" si="78"/>
        <v>3.2314528683588333E-4</v>
      </c>
      <c r="J310" s="10">
        <f t="shared" si="79"/>
        <v>3.4550017563656724E-11</v>
      </c>
      <c r="K310" s="12">
        <f t="shared" si="80"/>
        <v>0</v>
      </c>
      <c r="L310" s="10">
        <f t="shared" si="81"/>
        <v>0.90100013176486815</v>
      </c>
      <c r="M310" s="13">
        <f t="shared" si="82"/>
        <v>4.5079907494638701E-5</v>
      </c>
      <c r="N310" s="14">
        <f t="shared" si="83"/>
        <v>3.0706481898129488E-6</v>
      </c>
      <c r="O310" s="14">
        <f t="shared" si="84"/>
        <v>1.0244777430441253E-7</v>
      </c>
      <c r="P310" s="15">
        <v>308</v>
      </c>
      <c r="Q310" s="8">
        <f t="shared" si="85"/>
        <v>0.90100013173120752</v>
      </c>
      <c r="R310" s="201"/>
      <c r="S310" s="22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x14ac:dyDescent="0.25">
      <c r="A311" s="8">
        <f t="shared" si="73"/>
        <v>-6.1639483160346856E-2</v>
      </c>
      <c r="B311" s="7">
        <v>6.1639483160346856E-2</v>
      </c>
      <c r="C311" s="7">
        <v>0.89385569148597566</v>
      </c>
      <c r="D311" s="10">
        <f t="shared" si="74"/>
        <v>0.53782995935082301</v>
      </c>
      <c r="E311" s="10">
        <f t="shared" si="75"/>
        <v>6.132197399486429E-2</v>
      </c>
      <c r="F311" s="10">
        <f t="shared" si="76"/>
        <v>3.9770120068387495E-7</v>
      </c>
      <c r="G311" s="10">
        <f t="shared" si="86"/>
        <v>3.1711143143972609E-4</v>
      </c>
      <c r="H311" s="10">
        <f t="shared" si="77"/>
        <v>6.1322371696064977E-2</v>
      </c>
      <c r="I311" s="10">
        <f t="shared" si="78"/>
        <v>3.1711143143972294E-4</v>
      </c>
      <c r="J311" s="10">
        <f t="shared" si="79"/>
        <v>3.2842155728695691E-11</v>
      </c>
      <c r="K311" s="12">
        <f t="shared" si="80"/>
        <v>0</v>
      </c>
      <c r="L311" s="10">
        <f t="shared" si="81"/>
        <v>0.9010001216304786</v>
      </c>
      <c r="M311" s="13">
        <f t="shared" si="82"/>
        <v>5.1042882089682367E-5</v>
      </c>
      <c r="N311" s="14">
        <f t="shared" si="83"/>
        <v>2.9709474518648419E-6</v>
      </c>
      <c r="O311" s="14">
        <f t="shared" si="84"/>
        <v>9.8684243680125747E-8</v>
      </c>
      <c r="P311" s="15">
        <v>309</v>
      </c>
      <c r="Q311" s="8">
        <f t="shared" si="85"/>
        <v>0.90100012159848186</v>
      </c>
      <c r="R311" s="201"/>
      <c r="S311" s="22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x14ac:dyDescent="0.25">
      <c r="A312" s="8">
        <f t="shared" si="73"/>
        <v>-6.0686295276424225E-2</v>
      </c>
      <c r="B312" s="7">
        <v>6.0686295276424225E-2</v>
      </c>
      <c r="C312" s="7">
        <v>0.89380094204411598</v>
      </c>
      <c r="D312" s="10">
        <f t="shared" si="74"/>
        <v>0.53687677146690038</v>
      </c>
      <c r="E312" s="10">
        <f t="shared" si="75"/>
        <v>6.0374808553565848E-2</v>
      </c>
      <c r="F312" s="10">
        <f t="shared" si="76"/>
        <v>3.6710879854966609E-7</v>
      </c>
      <c r="G312" s="10">
        <f t="shared" si="86"/>
        <v>3.111195828411073E-4</v>
      </c>
      <c r="H312" s="10">
        <f t="shared" si="77"/>
        <v>6.0375175662364396E-2</v>
      </c>
      <c r="I312" s="10">
        <f t="shared" si="78"/>
        <v>3.1111958284110931E-4</v>
      </c>
      <c r="J312" s="10">
        <f t="shared" si="79"/>
        <v>3.1218720063132105E-11</v>
      </c>
      <c r="K312" s="12">
        <f t="shared" si="80"/>
        <v>0</v>
      </c>
      <c r="L312" s="10">
        <f t="shared" si="81"/>
        <v>0.90100011227516696</v>
      </c>
      <c r="M312" s="13">
        <f t="shared" si="82"/>
        <v>5.1828052015650744E-5</v>
      </c>
      <c r="N312" s="14">
        <f t="shared" si="83"/>
        <v>2.8744837315613268E-6</v>
      </c>
      <c r="O312" s="14">
        <f t="shared" si="84"/>
        <v>9.5015041125055068E-8</v>
      </c>
      <c r="P312" s="15">
        <v>310</v>
      </c>
      <c r="Q312" s="8">
        <f t="shared" si="85"/>
        <v>0.90100011224475185</v>
      </c>
      <c r="R312" s="201"/>
      <c r="S312" s="22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x14ac:dyDescent="0.25">
      <c r="A313" s="8">
        <f t="shared" si="73"/>
        <v>-5.9839017157381817E-2</v>
      </c>
      <c r="B313" s="7">
        <v>5.9839017157381817E-2</v>
      </c>
      <c r="C313" s="7">
        <v>0.89390330436704801</v>
      </c>
      <c r="D313" s="10">
        <f t="shared" si="74"/>
        <v>0.53602949334785799</v>
      </c>
      <c r="E313" s="10">
        <f t="shared" si="75"/>
        <v>5.9532846822845278E-2</v>
      </c>
      <c r="F313" s="10">
        <f t="shared" si="76"/>
        <v>3.4189584547034006E-7</v>
      </c>
      <c r="G313" s="10">
        <f t="shared" si="86"/>
        <v>3.0582840884790796E-4</v>
      </c>
      <c r="H313" s="10">
        <f t="shared" si="77"/>
        <v>5.9533188718690747E-2</v>
      </c>
      <c r="I313" s="10">
        <f t="shared" si="78"/>
        <v>3.0582840884791013E-4</v>
      </c>
      <c r="J313" s="10">
        <f t="shared" si="79"/>
        <v>2.9843160499646913E-11</v>
      </c>
      <c r="K313" s="12">
        <f t="shared" si="80"/>
        <v>0</v>
      </c>
      <c r="L313" s="10">
        <f t="shared" si="81"/>
        <v>0.90100010456488144</v>
      </c>
      <c r="M313" s="13">
        <f t="shared" si="82"/>
        <v>5.0364573047968616E-5</v>
      </c>
      <c r="N313" s="14">
        <f t="shared" si="83"/>
        <v>2.7913706677667017E-6</v>
      </c>
      <c r="O313" s="14">
        <f t="shared" si="84"/>
        <v>9.1831446508993705E-8</v>
      </c>
      <c r="P313" s="15">
        <v>311</v>
      </c>
      <c r="Q313" s="8">
        <f t="shared" si="85"/>
        <v>0.90100010453580648</v>
      </c>
      <c r="R313" s="201"/>
      <c r="S313" s="22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x14ac:dyDescent="0.25">
      <c r="A314" s="8">
        <f t="shared" si="73"/>
        <v>-5.8991739038338813E-2</v>
      </c>
      <c r="B314" s="7">
        <v>5.8991739038338813E-2</v>
      </c>
      <c r="C314" s="7">
        <v>0.89391101803633077</v>
      </c>
      <c r="D314" s="10">
        <f t="shared" si="74"/>
        <v>0.53518221522881493</v>
      </c>
      <c r="E314" s="10">
        <f t="shared" si="75"/>
        <v>5.869085081526608E-2</v>
      </c>
      <c r="F314" s="10">
        <f t="shared" si="76"/>
        <v>3.1841361353705561E-7</v>
      </c>
      <c r="G314" s="10">
        <f t="shared" si="86"/>
        <v>3.0056978093098707E-4</v>
      </c>
      <c r="H314" s="10">
        <f t="shared" si="77"/>
        <v>5.8691169228879618E-2</v>
      </c>
      <c r="I314" s="10">
        <f t="shared" si="78"/>
        <v>3.0056978093098572E-4</v>
      </c>
      <c r="J314" s="10">
        <f t="shared" si="79"/>
        <v>2.8528208922589085E-11</v>
      </c>
      <c r="K314" s="12">
        <f t="shared" si="80"/>
        <v>0</v>
      </c>
      <c r="L314" s="10">
        <f t="shared" si="81"/>
        <v>0.9010000973838288</v>
      </c>
      <c r="M314" s="13">
        <f t="shared" si="82"/>
        <v>5.0255045995123074E-5</v>
      </c>
      <c r="N314" s="14">
        <f t="shared" si="83"/>
        <v>2.7106606292707612E-6</v>
      </c>
      <c r="O314" s="14">
        <f t="shared" si="84"/>
        <v>8.8720055546911509E-8</v>
      </c>
      <c r="P314" s="15">
        <v>312</v>
      </c>
      <c r="Q314" s="8">
        <f t="shared" si="85"/>
        <v>0.90100009735603492</v>
      </c>
      <c r="R314" s="201"/>
      <c r="S314" s="22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x14ac:dyDescent="0.25">
      <c r="A315" s="8">
        <f t="shared" si="73"/>
        <v>-5.8144460919296405E-2</v>
      </c>
      <c r="B315" s="7">
        <v>5.8144460919296405E-2</v>
      </c>
      <c r="C315" s="7">
        <v>0.89384273373529943</v>
      </c>
      <c r="D315" s="10">
        <f t="shared" si="74"/>
        <v>0.53433493710977253</v>
      </c>
      <c r="E315" s="10">
        <f t="shared" si="75"/>
        <v>5.7848820947078966E-2</v>
      </c>
      <c r="F315" s="10">
        <f t="shared" si="76"/>
        <v>2.965433696325232E-7</v>
      </c>
      <c r="G315" s="10">
        <f t="shared" si="86"/>
        <v>2.9534340157660877E-4</v>
      </c>
      <c r="H315" s="10">
        <f t="shared" si="77"/>
        <v>5.7849117490448597E-2</v>
      </c>
      <c r="I315" s="10">
        <f t="shared" si="78"/>
        <v>2.9534340157661045E-4</v>
      </c>
      <c r="J315" s="10">
        <f t="shared" si="79"/>
        <v>2.7271197528472422E-11</v>
      </c>
      <c r="K315" s="12">
        <f t="shared" si="80"/>
        <v>0</v>
      </c>
      <c r="L315" s="10">
        <f t="shared" si="81"/>
        <v>0.90100009069570342</v>
      </c>
      <c r="M315" s="13">
        <f t="shared" si="82"/>
        <v>5.1227758658643329E-5</v>
      </c>
      <c r="N315" s="14">
        <f t="shared" si="83"/>
        <v>2.6322841445016746E-6</v>
      </c>
      <c r="O315" s="14">
        <f t="shared" si="84"/>
        <v>8.5679798268353768E-8</v>
      </c>
      <c r="P315" s="15">
        <v>313</v>
      </c>
      <c r="Q315" s="8">
        <f t="shared" si="85"/>
        <v>0.90100009066913422</v>
      </c>
      <c r="R315" s="201"/>
      <c r="S315" s="22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x14ac:dyDescent="0.25">
      <c r="A316" s="8">
        <f t="shared" si="73"/>
        <v>-5.7297182800253997E-2</v>
      </c>
      <c r="B316" s="7">
        <v>5.7297182800253997E-2</v>
      </c>
      <c r="C316" s="7">
        <v>0.89367866516221295</v>
      </c>
      <c r="D316" s="10">
        <f t="shared" si="74"/>
        <v>0.53348765899073014</v>
      </c>
      <c r="E316" s="10">
        <f t="shared" si="75"/>
        <v>5.7006757622800192E-2</v>
      </c>
      <c r="F316" s="10">
        <f t="shared" si="76"/>
        <v>2.7617452045990136E-7</v>
      </c>
      <c r="G316" s="10">
        <f t="shared" si="86"/>
        <v>2.9014897686377439E-4</v>
      </c>
      <c r="H316" s="10">
        <f t="shared" si="77"/>
        <v>5.7007033797320653E-2</v>
      </c>
      <c r="I316" s="10">
        <f t="shared" si="78"/>
        <v>2.9014897686377325E-4</v>
      </c>
      <c r="J316" s="10">
        <f t="shared" si="79"/>
        <v>2.6069571237900952E-11</v>
      </c>
      <c r="K316" s="12">
        <f t="shared" si="80"/>
        <v>0</v>
      </c>
      <c r="L316" s="10">
        <f t="shared" si="81"/>
        <v>0.90100008446668844</v>
      </c>
      <c r="M316" s="13">
        <f t="shared" si="82"/>
        <v>5.3603180631946454E-5</v>
      </c>
      <c r="N316" s="14">
        <f t="shared" si="83"/>
        <v>2.5561737499129047E-6</v>
      </c>
      <c r="O316" s="14">
        <f t="shared" si="84"/>
        <v>8.2709620402887637E-8</v>
      </c>
      <c r="P316" s="15">
        <v>314</v>
      </c>
      <c r="Q316" s="8">
        <f t="shared" si="85"/>
        <v>0.90100008444128998</v>
      </c>
      <c r="R316" s="201"/>
      <c r="S316" s="22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x14ac:dyDescent="0.25">
      <c r="A317" s="8">
        <f t="shared" si="73"/>
        <v>-5.6449904681211589E-2</v>
      </c>
      <c r="B317" s="7">
        <v>5.6449904681211589E-2</v>
      </c>
      <c r="C317" s="7">
        <v>0.89362964770123754</v>
      </c>
      <c r="D317" s="10">
        <f t="shared" si="74"/>
        <v>0.53264038087168775</v>
      </c>
      <c r="E317" s="10">
        <f t="shared" si="75"/>
        <v>5.6164661235825225E-2</v>
      </c>
      <c r="F317" s="10">
        <f t="shared" si="76"/>
        <v>2.5720405501237398E-7</v>
      </c>
      <c r="G317" s="10">
        <f t="shared" si="86"/>
        <v>2.8498621641045996E-4</v>
      </c>
      <c r="H317" s="10">
        <f t="shared" si="77"/>
        <v>5.6164918439880238E-2</v>
      </c>
      <c r="I317" s="10">
        <f t="shared" si="78"/>
        <v>2.8498621641045985E-4</v>
      </c>
      <c r="J317" s="10">
        <f t="shared" si="79"/>
        <v>2.492089187053542E-11</v>
      </c>
      <c r="K317" s="12">
        <f t="shared" si="80"/>
        <v>0</v>
      </c>
      <c r="L317" s="10">
        <f t="shared" si="81"/>
        <v>0.90100007866528564</v>
      </c>
      <c r="M317" s="13">
        <f t="shared" si="82"/>
        <v>5.4323252595799042E-5</v>
      </c>
      <c r="N317" s="14">
        <f t="shared" si="83"/>
        <v>2.482263932042435E-6</v>
      </c>
      <c r="O317" s="14">
        <f t="shared" si="84"/>
        <v>7.9808483165927919E-8</v>
      </c>
      <c r="P317" s="15">
        <v>315</v>
      </c>
      <c r="Q317" s="8">
        <f t="shared" si="85"/>
        <v>0.90100007864100629</v>
      </c>
      <c r="R317" s="201"/>
      <c r="S317" s="22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x14ac:dyDescent="0.25">
      <c r="A318" s="8">
        <f t="shared" si="73"/>
        <v>-5.5602626562168578E-2</v>
      </c>
      <c r="B318" s="7">
        <v>5.5602626562168578E-2</v>
      </c>
      <c r="C318" s="7">
        <v>0.89352918306482676</v>
      </c>
      <c r="D318" s="10">
        <f t="shared" si="74"/>
        <v>0.5317931027526448</v>
      </c>
      <c r="E318" s="10">
        <f t="shared" si="75"/>
        <v>5.5322532168999849E-2</v>
      </c>
      <c r="F318" s="10">
        <f t="shared" si="76"/>
        <v>2.3953602510538331E-7</v>
      </c>
      <c r="G318" s="10">
        <f t="shared" si="86"/>
        <v>2.798548333207973E-4</v>
      </c>
      <c r="H318" s="10">
        <f t="shared" si="77"/>
        <v>5.5322771705024955E-2</v>
      </c>
      <c r="I318" s="10">
        <f t="shared" si="78"/>
        <v>2.7985483332079736E-4</v>
      </c>
      <c r="J318" s="10">
        <f t="shared" si="79"/>
        <v>2.3822825620194342E-11</v>
      </c>
      <c r="K318" s="12">
        <f t="shared" si="80"/>
        <v>0</v>
      </c>
      <c r="L318" s="10">
        <f t="shared" si="81"/>
        <v>0.90100007326215614</v>
      </c>
      <c r="M318" s="13">
        <f t="shared" si="82"/>
        <v>5.5814200340552265E-5</v>
      </c>
      <c r="N318" s="14">
        <f t="shared" si="83"/>
        <v>2.4104910710738849E-6</v>
      </c>
      <c r="O318" s="14">
        <f t="shared" si="84"/>
        <v>7.697536304638169E-8</v>
      </c>
      <c r="P318" s="15">
        <v>316</v>
      </c>
      <c r="Q318" s="8">
        <f t="shared" si="85"/>
        <v>0.9010000732389466</v>
      </c>
      <c r="R318" s="201"/>
      <c r="S318" s="22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x14ac:dyDescent="0.25">
      <c r="A319" s="8">
        <f t="shared" si="73"/>
        <v>-5.475534844312617E-2</v>
      </c>
      <c r="B319" s="7">
        <v>5.475534844312617E-2</v>
      </c>
      <c r="C319" s="7">
        <v>0.89400774029104979</v>
      </c>
      <c r="D319" s="10">
        <f t="shared" si="74"/>
        <v>0.53094582463360229</v>
      </c>
      <c r="E319" s="10">
        <f t="shared" si="75"/>
        <v>5.4480370795158301E-2</v>
      </c>
      <c r="F319" s="10">
        <f t="shared" si="76"/>
        <v>2.2308106144429109E-7</v>
      </c>
      <c r="G319" s="10">
        <f t="shared" si="86"/>
        <v>2.7475454413328215E-4</v>
      </c>
      <c r="H319" s="10">
        <f t="shared" si="77"/>
        <v>5.4480593876219743E-2</v>
      </c>
      <c r="I319" s="10">
        <f t="shared" si="78"/>
        <v>2.7475454413328356E-4</v>
      </c>
      <c r="J319" s="10">
        <f t="shared" si="79"/>
        <v>2.2773143054854076E-11</v>
      </c>
      <c r="K319" s="12">
        <f t="shared" si="80"/>
        <v>0</v>
      </c>
      <c r="L319" s="10">
        <f t="shared" si="81"/>
        <v>0.90100006822997292</v>
      </c>
      <c r="M319" s="13">
        <f t="shared" si="82"/>
        <v>4.8892650005444935E-5</v>
      </c>
      <c r="N319" s="14">
        <f t="shared" si="83"/>
        <v>2.3407933862075252E-6</v>
      </c>
      <c r="O319" s="14">
        <f t="shared" si="84"/>
        <v>7.4209251596090077E-8</v>
      </c>
      <c r="P319" s="15">
        <v>317</v>
      </c>
      <c r="Q319" s="8">
        <f t="shared" si="85"/>
        <v>0.901000068207786</v>
      </c>
      <c r="R319" s="201"/>
      <c r="S319" s="22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x14ac:dyDescent="0.25">
      <c r="A320" s="8">
        <f t="shared" si="73"/>
        <v>-5.4013980088963992E-2</v>
      </c>
      <c r="B320" s="7">
        <v>5.4013980088963992E-2</v>
      </c>
      <c r="C320" s="7">
        <v>0.89346813987586793</v>
      </c>
      <c r="D320" s="10">
        <f t="shared" si="74"/>
        <v>0.53020445627944013</v>
      </c>
      <c r="E320" s="10">
        <f t="shared" si="75"/>
        <v>5.3743453377040395E-2</v>
      </c>
      <c r="F320" s="10">
        <f t="shared" si="76"/>
        <v>2.0961248081896442E-7</v>
      </c>
      <c r="G320" s="10">
        <f t="shared" si="86"/>
        <v>2.7031707755009737E-4</v>
      </c>
      <c r="H320" s="10">
        <f t="shared" si="77"/>
        <v>5.3743662989521213E-2</v>
      </c>
      <c r="I320" s="10">
        <f t="shared" si="78"/>
        <v>2.7031707755009927E-4</v>
      </c>
      <c r="J320" s="10">
        <f t="shared" si="79"/>
        <v>2.1892680225683571E-11</v>
      </c>
      <c r="K320" s="12">
        <f t="shared" si="80"/>
        <v>0</v>
      </c>
      <c r="L320" s="10">
        <f t="shared" si="81"/>
        <v>0.90100006411105127</v>
      </c>
      <c r="M320" s="13">
        <f t="shared" si="82"/>
        <v>5.6729882684542149E-5</v>
      </c>
      <c r="N320" s="14">
        <f t="shared" si="83"/>
        <v>2.2814629979312183E-6</v>
      </c>
      <c r="O320" s="14">
        <f t="shared" si="84"/>
        <v>7.1843090668358414E-8</v>
      </c>
      <c r="P320" s="15">
        <v>318</v>
      </c>
      <c r="Q320" s="8">
        <f t="shared" si="85"/>
        <v>0.90100006408972211</v>
      </c>
      <c r="R320" s="201"/>
      <c r="S320" s="22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x14ac:dyDescent="0.25">
      <c r="A321" s="8">
        <f t="shared" si="73"/>
        <v>-5.3166701969921584E-2</v>
      </c>
      <c r="B321" s="7">
        <v>5.3166701969921584E-2</v>
      </c>
      <c r="C321" s="7">
        <v>0.8935465741862656</v>
      </c>
      <c r="D321" s="10">
        <f t="shared" si="74"/>
        <v>0.52935717816039773</v>
      </c>
      <c r="E321" s="10">
        <f t="shared" si="75"/>
        <v>5.2901232399687304E-2</v>
      </c>
      <c r="F321" s="10">
        <f t="shared" si="76"/>
        <v>1.9521215330837371E-7</v>
      </c>
      <c r="G321" s="10">
        <f t="shared" si="86"/>
        <v>2.6527433715292648E-4</v>
      </c>
      <c r="H321" s="10">
        <f t="shared" si="77"/>
        <v>5.2901427611840614E-2</v>
      </c>
      <c r="I321" s="10">
        <f t="shared" si="78"/>
        <v>2.6527433715292458E-4</v>
      </c>
      <c r="J321" s="10">
        <f t="shared" si="79"/>
        <v>2.0928045899820995E-11</v>
      </c>
      <c r="K321" s="12">
        <f t="shared" si="80"/>
        <v>0</v>
      </c>
      <c r="L321" s="10">
        <f t="shared" si="81"/>
        <v>0.90100005970716279</v>
      </c>
      <c r="M321" s="13">
        <f t="shared" si="82"/>
        <v>5.5554446410224145E-5</v>
      </c>
      <c r="N321" s="14">
        <f t="shared" si="83"/>
        <v>2.2154959275769247E-6</v>
      </c>
      <c r="O321" s="14">
        <f t="shared" si="84"/>
        <v>6.9199953946822679E-8</v>
      </c>
      <c r="P321" s="15">
        <v>319</v>
      </c>
      <c r="Q321" s="8">
        <f t="shared" si="85"/>
        <v>0.90100005968677344</v>
      </c>
      <c r="R321" s="201"/>
      <c r="S321" s="22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x14ac:dyDescent="0.25">
      <c r="A322" s="8">
        <f t="shared" ref="A322:A385" si="87">-B322</f>
        <v>-5.2425333615759399E-2</v>
      </c>
      <c r="B322" s="7">
        <v>5.2425333615759399E-2</v>
      </c>
      <c r="C322" s="7">
        <v>0.89337243227791374</v>
      </c>
      <c r="D322" s="10">
        <f t="shared" ref="D322:D385" si="88">IF(B322=0,"",B322+1/$T$7)</f>
        <v>0.52861580980623557</v>
      </c>
      <c r="E322" s="10">
        <f t="shared" ref="E322:E385" si="89">IF(B322=0,"",$T$18-(LN(1+EXP(-$S$37*(H322-T$18))))/$S$37)</f>
        <v>5.2164263368156161E-2</v>
      </c>
      <c r="F322" s="10">
        <f t="shared" ref="F322:F385" si="90">IF(B322=0,"",B322-E322-G322-V$4*J322)</f>
        <v>1.8342537869806316E-7</v>
      </c>
      <c r="G322" s="10">
        <f t="shared" si="86"/>
        <v>2.6088680210561987E-4</v>
      </c>
      <c r="H322" s="10">
        <f t="shared" ref="H322:H385" si="91">IF(B322=0,"",B322-G322-V$4*J322)</f>
        <v>5.2164446793534859E-2</v>
      </c>
      <c r="I322" s="10">
        <f t="shared" ref="I322:I385" si="92">IF(B322=0,"",B322-H322-V$4*J322)</f>
        <v>2.6088680210561955E-4</v>
      </c>
      <c r="J322" s="10">
        <f t="shared" ref="J322:J385" si="93">IF(B322=0,"",LN(1+EXP($U$37*(B322-$U$39)))/$U$37)</f>
        <v>2.0118920720647954E-11</v>
      </c>
      <c r="K322" s="12">
        <f t="shared" ref="K322:K385" si="94">IF(B322=0,"",-LN(1+EXP($V$41*(B322-$V$39)))/$V$41)</f>
        <v>0</v>
      </c>
      <c r="L322" s="10">
        <f t="shared" ref="L322:L385" si="95">IF(B322=0,"",$S$41*E322+$S$7+$T$41*F322+$U$41*I322+S$43*(J322+K322))</f>
        <v>0.90100005610252842</v>
      </c>
      <c r="M322" s="13">
        <f t="shared" ref="M322:M385" si="96">IF(B322=0,"",(L322-C322)*(L322-C322))</f>
        <v>5.8180645209829509E-5</v>
      </c>
      <c r="N322" s="14">
        <f t="shared" ref="N322:N385" si="97">IF(B322=0,"",1/V$14*LN(1+EXP(V$14*(B322-V$4*J322-T$39))))</f>
        <v>2.1593412441473256E-6</v>
      </c>
      <c r="O322" s="14">
        <f t="shared" ref="O322:O385" si="98">IF(B322=0,"",(N322-I322)^2)</f>
        <v>6.6939899003824652E-8</v>
      </c>
      <c r="P322" s="15">
        <v>320</v>
      </c>
      <c r="Q322" s="8">
        <f t="shared" ref="Q322:Q385" si="99">IF(B322=0,"",S$7+T$41*F322)</f>
        <v>0.90100005608292744</v>
      </c>
      <c r="R322" s="201"/>
      <c r="S322" s="22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x14ac:dyDescent="0.25">
      <c r="A323" s="8">
        <f t="shared" si="87"/>
        <v>-5.1683965261596618E-2</v>
      </c>
      <c r="B323" s="7">
        <v>5.1683965261596618E-2</v>
      </c>
      <c r="C323" s="7">
        <v>0.89325215791414425</v>
      </c>
      <c r="D323" s="10">
        <f t="shared" si="88"/>
        <v>0.52787444145207274</v>
      </c>
      <c r="E323" s="10">
        <f t="shared" si="89"/>
        <v>5.1427270610119008E-2</v>
      </c>
      <c r="F323" s="10">
        <f t="shared" si="90"/>
        <v>1.7234994095385029E-7</v>
      </c>
      <c r="G323" s="10">
        <f t="shared" ref="G323:G386" si="100">IF(B323=0,"",1/2*(B323-V$4*J323+T$37)+1/2*POWER((B323-V$4*J323+T$37)^2-4*V$37*(B323-V$4*J323),0.5))</f>
        <v>2.5652228219558149E-4</v>
      </c>
      <c r="H323" s="10">
        <f t="shared" si="91"/>
        <v>5.1427442960059959E-2</v>
      </c>
      <c r="I323" s="10">
        <f t="shared" si="92"/>
        <v>2.5652228219558447E-4</v>
      </c>
      <c r="J323" s="10">
        <f t="shared" si="93"/>
        <v>1.9341074389362481E-11</v>
      </c>
      <c r="K323" s="12">
        <f t="shared" si="94"/>
        <v>0</v>
      </c>
      <c r="L323" s="10">
        <f t="shared" si="95"/>
        <v>0.90100005271541816</v>
      </c>
      <c r="M323" s="13">
        <f t="shared" si="96"/>
        <v>6.0029873851607337E-5</v>
      </c>
      <c r="N323" s="14">
        <f t="shared" si="97"/>
        <v>2.1046098237946887E-6</v>
      </c>
      <c r="O323" s="14">
        <f t="shared" si="98"/>
        <v>6.4728352015079359E-8</v>
      </c>
      <c r="P323" s="15">
        <v>321</v>
      </c>
      <c r="Q323" s="8">
        <f t="shared" si="99"/>
        <v>0.90100005269657502</v>
      </c>
      <c r="R323" s="201"/>
      <c r="S323" s="22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x14ac:dyDescent="0.25">
      <c r="A324" s="8">
        <f t="shared" si="87"/>
        <v>-5.094259690743444E-2</v>
      </c>
      <c r="B324" s="7">
        <v>5.094259690743444E-2</v>
      </c>
      <c r="C324" s="7">
        <v>0.89320118445403551</v>
      </c>
      <c r="D324" s="10">
        <f t="shared" si="88"/>
        <v>0.52713307309791058</v>
      </c>
      <c r="E324" s="10">
        <f t="shared" si="89"/>
        <v>5.0690254348040642E-2</v>
      </c>
      <c r="F324" s="10">
        <f t="shared" si="90"/>
        <v>1.6194293399623121E-7</v>
      </c>
      <c r="G324" s="10">
        <f t="shared" si="100"/>
        <v>2.5218059786649705E-4</v>
      </c>
      <c r="H324" s="10">
        <f t="shared" si="91"/>
        <v>5.0690416290974635E-2</v>
      </c>
      <c r="I324" s="10">
        <f t="shared" si="92"/>
        <v>2.5218059786649997E-4</v>
      </c>
      <c r="J324" s="10">
        <f t="shared" si="93"/>
        <v>1.8593304515658534E-11</v>
      </c>
      <c r="K324" s="12">
        <f t="shared" si="94"/>
        <v>0</v>
      </c>
      <c r="L324" s="10">
        <f t="shared" si="95"/>
        <v>0.90100004953271218</v>
      </c>
      <c r="M324" s="13">
        <f t="shared" si="96"/>
        <v>6.0822296515402375E-5</v>
      </c>
      <c r="N324" s="14">
        <f t="shared" si="97"/>
        <v>2.0512655959382287E-6</v>
      </c>
      <c r="O324" s="14">
        <f t="shared" si="98"/>
        <v>6.2564682862117071E-8</v>
      </c>
      <c r="P324" s="15">
        <v>322</v>
      </c>
      <c r="Q324" s="8">
        <f t="shared" si="99"/>
        <v>0.90100004951459756</v>
      </c>
      <c r="R324" s="201"/>
      <c r="S324" s="22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x14ac:dyDescent="0.25">
      <c r="A325" s="8">
        <f t="shared" si="87"/>
        <v>-5.0095318788392032E-2</v>
      </c>
      <c r="B325" s="7">
        <v>5.0095318788392032E-2</v>
      </c>
      <c r="C325" s="7">
        <v>0.89363076123010421</v>
      </c>
      <c r="D325" s="10">
        <f t="shared" si="88"/>
        <v>0.52628579497886818</v>
      </c>
      <c r="E325" s="10">
        <f t="shared" si="89"/>
        <v>4.984792154754969E-2</v>
      </c>
      <c r="F325" s="10">
        <f t="shared" si="90"/>
        <v>1.5081608864485314E-7</v>
      </c>
      <c r="G325" s="10">
        <f t="shared" si="100"/>
        <v>2.4724640697965095E-4</v>
      </c>
      <c r="H325" s="10">
        <f t="shared" si="91"/>
        <v>4.9848072363638335E-2</v>
      </c>
      <c r="I325" s="10">
        <f t="shared" si="92"/>
        <v>2.4724640697965035E-4</v>
      </c>
      <c r="J325" s="10">
        <f t="shared" si="93"/>
        <v>1.7774046693043608E-11</v>
      </c>
      <c r="K325" s="12">
        <f t="shared" si="94"/>
        <v>0</v>
      </c>
      <c r="L325" s="10">
        <f t="shared" si="95"/>
        <v>0.90100004612984363</v>
      </c>
      <c r="M325" s="13">
        <f t="shared" si="96"/>
        <v>5.4306359933527514E-5</v>
      </c>
      <c r="N325" s="14">
        <f t="shared" si="97"/>
        <v>1.9919543093715424E-6</v>
      </c>
      <c r="O325" s="14">
        <f t="shared" si="98"/>
        <v>6.0149746554598023E-8</v>
      </c>
      <c r="P325" s="15">
        <v>323</v>
      </c>
      <c r="Q325" s="8">
        <f t="shared" si="99"/>
        <v>0.90100004611252715</v>
      </c>
      <c r="R325" s="201"/>
      <c r="S325" s="22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x14ac:dyDescent="0.25">
      <c r="A326" s="8">
        <f t="shared" si="87"/>
        <v>-4.9353950434229847E-2</v>
      </c>
      <c r="B326" s="7">
        <v>4.9353950434229847E-2</v>
      </c>
      <c r="C326" s="7">
        <v>0.89339951594001743</v>
      </c>
      <c r="D326" s="10">
        <f t="shared" si="88"/>
        <v>0.52554442662470602</v>
      </c>
      <c r="E326" s="10">
        <f t="shared" si="89"/>
        <v>4.9110855648379498E-2</v>
      </c>
      <c r="F326" s="10">
        <f t="shared" si="90"/>
        <v>1.4170877365294206E-7</v>
      </c>
      <c r="G326" s="10">
        <f t="shared" si="100"/>
        <v>2.4295305998983663E-4</v>
      </c>
      <c r="H326" s="10">
        <f t="shared" si="91"/>
        <v>4.9110997357153151E-2</v>
      </c>
      <c r="I326" s="10">
        <f t="shared" si="92"/>
        <v>2.4295305998983657E-4</v>
      </c>
      <c r="J326" s="10">
        <f t="shared" si="93"/>
        <v>1.7086859756044096E-11</v>
      </c>
      <c r="K326" s="12">
        <f t="shared" si="94"/>
        <v>0</v>
      </c>
      <c r="L326" s="10">
        <f t="shared" si="95"/>
        <v>0.90100004334458195</v>
      </c>
      <c r="M326" s="13">
        <f t="shared" si="96"/>
        <v>5.7768016827536224E-5</v>
      </c>
      <c r="N326" s="14">
        <f t="shared" si="97"/>
        <v>1.941465394331895E-6</v>
      </c>
      <c r="O326" s="14">
        <f t="shared" si="98"/>
        <v>5.8086588729467901E-8</v>
      </c>
      <c r="P326" s="15">
        <v>324</v>
      </c>
      <c r="Q326" s="8">
        <f t="shared" si="99"/>
        <v>0.90100004332793493</v>
      </c>
      <c r="R326" s="201"/>
      <c r="S326" s="22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x14ac:dyDescent="0.25">
      <c r="A327" s="8">
        <f t="shared" si="87"/>
        <v>-4.8612582080067669E-2</v>
      </c>
      <c r="B327" s="7">
        <v>4.8612582080067669E-2</v>
      </c>
      <c r="C327" s="7">
        <v>0.89344969417377151</v>
      </c>
      <c r="D327" s="10">
        <f t="shared" si="88"/>
        <v>0.52480305827054385</v>
      </c>
      <c r="E327" s="10">
        <f t="shared" si="89"/>
        <v>4.8373766916266353E-2</v>
      </c>
      <c r="F327" s="10">
        <f t="shared" si="90"/>
        <v>1.3315116735579981E-7</v>
      </c>
      <c r="G327" s="10">
        <f t="shared" si="100"/>
        <v>2.3868199620771802E-4</v>
      </c>
      <c r="H327" s="10">
        <f t="shared" si="91"/>
        <v>4.8373900067433709E-2</v>
      </c>
      <c r="I327" s="10">
        <f t="shared" si="92"/>
        <v>2.3868199620771802E-4</v>
      </c>
      <c r="J327" s="10">
        <f t="shared" si="93"/>
        <v>1.6426242304898929E-11</v>
      </c>
      <c r="K327" s="12">
        <f t="shared" si="94"/>
        <v>0</v>
      </c>
      <c r="L327" s="10">
        <f t="shared" si="95"/>
        <v>0.90100004072742135</v>
      </c>
      <c r="M327" s="13">
        <f t="shared" si="96"/>
        <v>5.7007733080211923E-5</v>
      </c>
      <c r="N327" s="14">
        <f t="shared" si="97"/>
        <v>1.8922561507250245E-6</v>
      </c>
      <c r="O327" s="14">
        <f t="shared" si="98"/>
        <v>5.6069380996258308E-8</v>
      </c>
      <c r="P327" s="15">
        <v>325</v>
      </c>
      <c r="Q327" s="8">
        <f t="shared" si="99"/>
        <v>0.90100004071141793</v>
      </c>
      <c r="R327" s="201"/>
      <c r="S327" s="22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x14ac:dyDescent="0.25">
      <c r="A328" s="8">
        <f t="shared" si="87"/>
        <v>-4.7977123490785714E-2</v>
      </c>
      <c r="B328" s="7">
        <v>4.7977123490785714E-2</v>
      </c>
      <c r="C328" s="7">
        <v>0.89324189318729252</v>
      </c>
      <c r="D328" s="10">
        <f t="shared" si="88"/>
        <v>0.52416759968126192</v>
      </c>
      <c r="E328" s="10">
        <f t="shared" si="89"/>
        <v>4.7741958556944353E-2</v>
      </c>
      <c r="F328" s="10">
        <f t="shared" si="90"/>
        <v>1.2622840670041459E-7</v>
      </c>
      <c r="G328" s="10">
        <f t="shared" si="100"/>
        <v>2.3503868955429552E-4</v>
      </c>
      <c r="H328" s="10">
        <f t="shared" si="91"/>
        <v>4.7742084785351052E-2</v>
      </c>
      <c r="I328" s="10">
        <f t="shared" si="92"/>
        <v>2.3503868955429652E-4</v>
      </c>
      <c r="J328" s="10">
        <f t="shared" si="93"/>
        <v>1.5880365454052384E-11</v>
      </c>
      <c r="K328" s="12">
        <f t="shared" si="94"/>
        <v>0</v>
      </c>
      <c r="L328" s="10">
        <f t="shared" si="95"/>
        <v>0.90100003861023226</v>
      </c>
      <c r="M328" s="13">
        <f t="shared" si="96"/>
        <v>6.0188820403480726E-5</v>
      </c>
      <c r="N328" s="14">
        <f t="shared" si="97"/>
        <v>1.8510707066990035E-6</v>
      </c>
      <c r="O328" s="14">
        <f t="shared" si="98"/>
        <v>5.4376465583812426E-8</v>
      </c>
      <c r="P328" s="15">
        <v>326</v>
      </c>
      <c r="Q328" s="8">
        <f t="shared" si="99"/>
        <v>0.90100003859476063</v>
      </c>
      <c r="R328" s="201"/>
      <c r="S328" s="22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x14ac:dyDescent="0.25">
      <c r="A329" s="8">
        <f t="shared" si="87"/>
        <v>-4.7235755136623529E-2</v>
      </c>
      <c r="B329" s="7">
        <v>4.7235755136623529E-2</v>
      </c>
      <c r="C329" s="7">
        <v>0.89330528991862057</v>
      </c>
      <c r="D329" s="10">
        <f t="shared" si="88"/>
        <v>0.52342623132709964</v>
      </c>
      <c r="E329" s="10">
        <f t="shared" si="89"/>
        <v>4.7004827962352391E-2</v>
      </c>
      <c r="F329" s="10">
        <f t="shared" si="90"/>
        <v>1.1860522444470297E-7</v>
      </c>
      <c r="G329" s="10">
        <f t="shared" si="100"/>
        <v>2.3080855378029841E-4</v>
      </c>
      <c r="H329" s="10">
        <f t="shared" si="91"/>
        <v>4.7004946567576839E-2</v>
      </c>
      <c r="I329" s="10">
        <f t="shared" si="92"/>
        <v>2.3080855378029583E-4</v>
      </c>
      <c r="J329" s="10">
        <f t="shared" si="93"/>
        <v>1.5266394901945547E-11</v>
      </c>
      <c r="K329" s="12">
        <f t="shared" si="94"/>
        <v>0</v>
      </c>
      <c r="L329" s="10">
        <f t="shared" si="95"/>
        <v>0.90100003627882042</v>
      </c>
      <c r="M329" s="13">
        <f t="shared" si="96"/>
        <v>5.9209121547808753E-5</v>
      </c>
      <c r="N329" s="14">
        <f t="shared" si="97"/>
        <v>1.8041525753853037E-6</v>
      </c>
      <c r="O329" s="14">
        <f t="shared" si="98"/>
        <v>5.2443015771219631E-8</v>
      </c>
      <c r="P329" s="15">
        <v>327</v>
      </c>
      <c r="Q329" s="8">
        <f t="shared" si="99"/>
        <v>0.90100003626394698</v>
      </c>
      <c r="R329" s="201"/>
      <c r="S329" s="22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x14ac:dyDescent="0.25">
      <c r="A330" s="8">
        <f t="shared" si="87"/>
        <v>-4.6494386782461351E-2</v>
      </c>
      <c r="B330" s="7">
        <v>4.6494386782461351E-2</v>
      </c>
      <c r="C330" s="7">
        <v>0.89321259042592449</v>
      </c>
      <c r="D330" s="10">
        <f t="shared" si="88"/>
        <v>0.52268486297293748</v>
      </c>
      <c r="E330" s="10">
        <f t="shared" si="89"/>
        <v>4.6267675111248158E-2</v>
      </c>
      <c r="F330" s="10">
        <f t="shared" si="90"/>
        <v>1.1144221375560657E-7</v>
      </c>
      <c r="G330" s="10">
        <f t="shared" si="100"/>
        <v>2.2660021432327482E-4</v>
      </c>
      <c r="H330" s="10">
        <f t="shared" si="91"/>
        <v>4.6267786553461913E-2</v>
      </c>
      <c r="I330" s="10">
        <f t="shared" si="92"/>
        <v>2.2660021432327468E-4</v>
      </c>
      <c r="J330" s="10">
        <f t="shared" si="93"/>
        <v>1.4676163208512037E-11</v>
      </c>
      <c r="K330" s="12">
        <f t="shared" si="94"/>
        <v>0</v>
      </c>
      <c r="L330" s="10">
        <f t="shared" si="95"/>
        <v>0.90100003408813067</v>
      </c>
      <c r="M330" s="13">
        <f t="shared" si="96"/>
        <v>6.0644278792035258E-5</v>
      </c>
      <c r="N330" s="14">
        <f t="shared" si="97"/>
        <v>1.7584236174581768E-6</v>
      </c>
      <c r="O330" s="14">
        <f t="shared" si="98"/>
        <v>5.0553830847798191E-8</v>
      </c>
      <c r="P330" s="15">
        <v>328</v>
      </c>
      <c r="Q330" s="8">
        <f t="shared" si="99"/>
        <v>0.90100003407383233</v>
      </c>
      <c r="R330" s="201"/>
      <c r="S330" s="22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x14ac:dyDescent="0.25">
      <c r="A331" s="8">
        <f t="shared" si="87"/>
        <v>-4.5858928193179389E-2</v>
      </c>
      <c r="B331" s="7">
        <v>4.5858928193179389E-2</v>
      </c>
      <c r="C331" s="7">
        <v>0.89322604341967915</v>
      </c>
      <c r="D331" s="10">
        <f t="shared" si="88"/>
        <v>0.52204940438365555</v>
      </c>
      <c r="E331" s="10">
        <f t="shared" si="89"/>
        <v>4.5635812243720736E-2</v>
      </c>
      <c r="F331" s="10">
        <f t="shared" si="90"/>
        <v>1.0564765775250888E-7</v>
      </c>
      <c r="G331" s="10">
        <f t="shared" si="100"/>
        <v>2.2301028761245734E-4</v>
      </c>
      <c r="H331" s="10">
        <f t="shared" si="91"/>
        <v>4.563591789137849E-2</v>
      </c>
      <c r="I331" s="10">
        <f t="shared" si="92"/>
        <v>2.2301028761245579E-4</v>
      </c>
      <c r="J331" s="10">
        <f t="shared" si="93"/>
        <v>1.4188443638938572E-11</v>
      </c>
      <c r="K331" s="12">
        <f t="shared" si="94"/>
        <v>0</v>
      </c>
      <c r="L331" s="10">
        <f t="shared" si="95"/>
        <v>0.90100003231595038</v>
      </c>
      <c r="M331" s="13">
        <f t="shared" si="96"/>
        <v>6.043490335934843E-5</v>
      </c>
      <c r="N331" s="14">
        <f t="shared" si="97"/>
        <v>1.720150986341722E-6</v>
      </c>
      <c r="O331" s="14">
        <f t="shared" si="98"/>
        <v>4.8969324568004225E-8</v>
      </c>
      <c r="P331" s="15">
        <v>329</v>
      </c>
      <c r="Q331" s="8">
        <f t="shared" si="99"/>
        <v>0.90100003230212722</v>
      </c>
      <c r="R331" s="201"/>
      <c r="S331" s="22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x14ac:dyDescent="0.25">
      <c r="A332" s="8">
        <f t="shared" si="87"/>
        <v>-4.5223469603897434E-2</v>
      </c>
      <c r="B332" s="7">
        <v>4.5223469603897434E-2</v>
      </c>
      <c r="C332" s="7">
        <v>0.89321746005450198</v>
      </c>
      <c r="D332" s="10">
        <f t="shared" si="88"/>
        <v>0.52141394579437361</v>
      </c>
      <c r="E332" s="10">
        <f t="shared" si="89"/>
        <v>4.5003933288399633E-2</v>
      </c>
      <c r="F332" s="10">
        <f t="shared" si="90"/>
        <v>1.0015426093513846E-7</v>
      </c>
      <c r="G332" s="10">
        <f t="shared" si="100"/>
        <v>2.1943614751993024E-4</v>
      </c>
      <c r="H332" s="10">
        <f t="shared" si="91"/>
        <v>4.5004033442660567E-2</v>
      </c>
      <c r="I332" s="10">
        <f t="shared" si="92"/>
        <v>2.1943614751993208E-4</v>
      </c>
      <c r="J332" s="10">
        <f t="shared" si="93"/>
        <v>1.371693546370896E-11</v>
      </c>
      <c r="K332" s="12">
        <f t="shared" si="94"/>
        <v>0</v>
      </c>
      <c r="L332" s="10">
        <f t="shared" si="95"/>
        <v>0.90100003063586653</v>
      </c>
      <c r="M332" s="13">
        <f t="shared" si="96"/>
        <v>6.0568404853921045E-5</v>
      </c>
      <c r="N332" s="14">
        <f t="shared" si="97"/>
        <v>1.6827113465415466E-6</v>
      </c>
      <c r="O332" s="14">
        <f t="shared" si="98"/>
        <v>4.7416558965318867E-8</v>
      </c>
      <c r="P332" s="15">
        <v>330</v>
      </c>
      <c r="Q332" s="8">
        <f t="shared" si="99"/>
        <v>0.90100003062250267</v>
      </c>
      <c r="R332" s="201"/>
      <c r="S332" s="22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x14ac:dyDescent="0.25">
      <c r="A333" s="8">
        <f t="shared" si="87"/>
        <v>-4.4482101249735256E-2</v>
      </c>
      <c r="B333" s="7">
        <v>4.4482101249735256E-2</v>
      </c>
      <c r="C333" s="7">
        <v>0.89327431715021366</v>
      </c>
      <c r="D333" s="10">
        <f t="shared" si="88"/>
        <v>0.52067257744021145</v>
      </c>
      <c r="E333" s="10">
        <f t="shared" si="89"/>
        <v>4.4266720999290271E-2</v>
      </c>
      <c r="F333" s="10">
        <f t="shared" si="90"/>
        <v>9.4105104304695368E-8</v>
      </c>
      <c r="G333" s="10">
        <f t="shared" si="100"/>
        <v>2.1528613215407444E-4</v>
      </c>
      <c r="H333" s="10">
        <f t="shared" si="91"/>
        <v>4.4266815104394577E-2</v>
      </c>
      <c r="I333" s="10">
        <f t="shared" si="92"/>
        <v>2.1528613215407284E-4</v>
      </c>
      <c r="J333" s="10">
        <f t="shared" si="93"/>
        <v>1.3186606187490249E-11</v>
      </c>
      <c r="K333" s="12">
        <f t="shared" si="94"/>
        <v>0</v>
      </c>
      <c r="L333" s="10">
        <f t="shared" si="95"/>
        <v>0.90100002878579988</v>
      </c>
      <c r="M333" s="13">
        <f t="shared" si="96"/>
        <v>5.9686620276232284E-5</v>
      </c>
      <c r="N333" s="14">
        <f t="shared" si="97"/>
        <v>1.6400604116210298E-6</v>
      </c>
      <c r="O333" s="14">
        <f t="shared" si="98"/>
        <v>4.5644643970980865E-8</v>
      </c>
      <c r="P333" s="15">
        <v>331</v>
      </c>
      <c r="Q333" s="8">
        <f t="shared" si="99"/>
        <v>0.90100002877295271</v>
      </c>
      <c r="R333" s="201"/>
      <c r="S333" s="22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x14ac:dyDescent="0.25">
      <c r="A334" s="8">
        <f t="shared" si="87"/>
        <v>-4.3846642660453301E-2</v>
      </c>
      <c r="B334" s="7">
        <v>4.3846642660453301E-2</v>
      </c>
      <c r="C334" s="7">
        <v>0.89312789170266005</v>
      </c>
      <c r="D334" s="10">
        <f t="shared" si="88"/>
        <v>0.52003711885092951</v>
      </c>
      <c r="E334" s="10">
        <f t="shared" si="89"/>
        <v>4.3634807592922348E-2</v>
      </c>
      <c r="F334" s="10">
        <f t="shared" si="90"/>
        <v>8.9211632085068108E-8</v>
      </c>
      <c r="G334" s="10">
        <f t="shared" si="100"/>
        <v>2.1174584315047928E-4</v>
      </c>
      <c r="H334" s="10">
        <f t="shared" si="91"/>
        <v>4.3634896804554429E-2</v>
      </c>
      <c r="I334" s="10">
        <f t="shared" si="92"/>
        <v>2.117458431504827E-4</v>
      </c>
      <c r="J334" s="10">
        <f t="shared" si="93"/>
        <v>1.2748389193952092E-11</v>
      </c>
      <c r="K334" s="12">
        <f t="shared" si="94"/>
        <v>0</v>
      </c>
      <c r="L334" s="10">
        <f t="shared" si="95"/>
        <v>0.90100002728917727</v>
      </c>
      <c r="M334" s="13">
        <f t="shared" si="96"/>
        <v>6.1970518692510903E-5</v>
      </c>
      <c r="N334" s="14">
        <f t="shared" si="97"/>
        <v>1.604363920523593E-6</v>
      </c>
      <c r="O334" s="14">
        <f t="shared" si="98"/>
        <v>4.4159441292955335E-8</v>
      </c>
      <c r="P334" s="15">
        <v>332</v>
      </c>
      <c r="Q334" s="8">
        <f t="shared" si="99"/>
        <v>0.9010000272767571</v>
      </c>
      <c r="R334" s="201"/>
      <c r="S334" s="22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x14ac:dyDescent="0.25">
      <c r="A335" s="8">
        <f t="shared" si="87"/>
        <v>-4.3211184071171346E-2</v>
      </c>
      <c r="B335" s="7">
        <v>4.3211184071171346E-2</v>
      </c>
      <c r="C335" s="7">
        <v>0.89312227280518586</v>
      </c>
      <c r="D335" s="10">
        <f t="shared" si="88"/>
        <v>0.51940166026164747</v>
      </c>
      <c r="E335" s="10">
        <f t="shared" si="89"/>
        <v>4.3002878469694833E-2</v>
      </c>
      <c r="F335" s="10">
        <f t="shared" si="90"/>
        <v>8.4572509332997363E-8</v>
      </c>
      <c r="G335" s="10">
        <f t="shared" si="100"/>
        <v>2.0822101664244586E-4</v>
      </c>
      <c r="H335" s="10">
        <f t="shared" si="91"/>
        <v>4.3002963042204169E-2</v>
      </c>
      <c r="I335" s="10">
        <f t="shared" si="92"/>
        <v>2.0822101664244287E-4</v>
      </c>
      <c r="J335" s="10">
        <f t="shared" si="93"/>
        <v>1.2324734483051071E-11</v>
      </c>
      <c r="K335" s="12">
        <f t="shared" si="94"/>
        <v>0</v>
      </c>
      <c r="L335" s="10">
        <f t="shared" si="95"/>
        <v>0.90100002587033712</v>
      </c>
      <c r="M335" s="13">
        <f t="shared" si="96"/>
        <v>6.2058993355500078E-5</v>
      </c>
      <c r="N335" s="14">
        <f t="shared" si="97"/>
        <v>1.5694443549863541E-6</v>
      </c>
      <c r="O335" s="14">
        <f t="shared" si="98"/>
        <v>4.2704872328877863E-8</v>
      </c>
      <c r="P335" s="15">
        <v>333</v>
      </c>
      <c r="Q335" s="8">
        <f t="shared" si="99"/>
        <v>0.90100002585832961</v>
      </c>
      <c r="R335" s="201"/>
      <c r="S335" s="22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x14ac:dyDescent="0.25">
      <c r="A336" s="8">
        <f t="shared" si="87"/>
        <v>-4.2575725481889384E-2</v>
      </c>
      <c r="B336" s="7">
        <v>4.2575725481889384E-2</v>
      </c>
      <c r="C336" s="7">
        <v>0.89315013879601479</v>
      </c>
      <c r="D336" s="10">
        <f t="shared" si="88"/>
        <v>0.51876620167236553</v>
      </c>
      <c r="E336" s="10">
        <f t="shared" si="89"/>
        <v>4.2370933743341721E-2</v>
      </c>
      <c r="F336" s="10">
        <f t="shared" si="90"/>
        <v>8.0174522179556428E-8</v>
      </c>
      <c r="G336" s="10">
        <f t="shared" si="100"/>
        <v>2.0471155211032599E-4</v>
      </c>
      <c r="H336" s="10">
        <f t="shared" si="91"/>
        <v>4.2371013917863902E-2</v>
      </c>
      <c r="I336" s="10">
        <f t="shared" si="92"/>
        <v>2.0471155211032458E-4</v>
      </c>
      <c r="J336" s="10">
        <f t="shared" si="93"/>
        <v>1.1915157758690945E-11</v>
      </c>
      <c r="K336" s="12">
        <f t="shared" si="94"/>
        <v>0</v>
      </c>
      <c r="L336" s="10">
        <f t="shared" si="95"/>
        <v>0.90100002452523864</v>
      </c>
      <c r="M336" s="13">
        <f t="shared" si="96"/>
        <v>6.1620705961872236E-5</v>
      </c>
      <c r="N336" s="14">
        <f t="shared" si="97"/>
        <v>1.5352848063191568E-6</v>
      </c>
      <c r="O336" s="14">
        <f t="shared" si="98"/>
        <v>4.1280595595588667E-8</v>
      </c>
      <c r="P336" s="15">
        <v>334</v>
      </c>
      <c r="Q336" s="8">
        <f t="shared" si="99"/>
        <v>0.90100002451363026</v>
      </c>
      <c r="R336" s="201"/>
      <c r="S336" s="22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x14ac:dyDescent="0.25">
      <c r="A337" s="8">
        <f t="shared" si="87"/>
        <v>-4.1940266892607429E-2</v>
      </c>
      <c r="B337" s="7">
        <v>4.1940266892607429E-2</v>
      </c>
      <c r="C337" s="7">
        <v>0.89331944935393015</v>
      </c>
      <c r="D337" s="10">
        <f t="shared" si="88"/>
        <v>0.5181307430830836</v>
      </c>
      <c r="E337" s="10">
        <f t="shared" si="89"/>
        <v>4.1738973526046275E-2</v>
      </c>
      <c r="F337" s="10">
        <f t="shared" si="90"/>
        <v>7.6005142901345306E-8</v>
      </c>
      <c r="G337" s="10">
        <f t="shared" si="100"/>
        <v>2.0121734989905771E-4</v>
      </c>
      <c r="H337" s="10">
        <f t="shared" si="91"/>
        <v>4.1739049531189176E-2</v>
      </c>
      <c r="I337" s="10">
        <f t="shared" si="92"/>
        <v>2.0121734989905744E-4</v>
      </c>
      <c r="J337" s="10">
        <f t="shared" si="93"/>
        <v>1.1519195599607174E-11</v>
      </c>
      <c r="K337" s="12">
        <f t="shared" si="94"/>
        <v>0</v>
      </c>
      <c r="L337" s="10">
        <f t="shared" si="95"/>
        <v>0.90100002325005113</v>
      </c>
      <c r="M337" s="13">
        <f t="shared" si="96"/>
        <v>5.8991215373774999E-5</v>
      </c>
      <c r="N337" s="14">
        <f t="shared" si="97"/>
        <v>1.5018687337795508E-6</v>
      </c>
      <c r="O337" s="14">
        <f t="shared" si="98"/>
        <v>3.9886273417078469E-8</v>
      </c>
      <c r="P337" s="15">
        <v>335</v>
      </c>
      <c r="Q337" s="8">
        <f t="shared" si="99"/>
        <v>0.90100002323882844</v>
      </c>
      <c r="R337" s="201"/>
      <c r="S337" s="22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x14ac:dyDescent="0.25">
      <c r="A338" s="8">
        <f t="shared" si="87"/>
        <v>-4.1304808303325474E-2</v>
      </c>
      <c r="B338" s="7">
        <v>4.1304808303325474E-2</v>
      </c>
      <c r="C338" s="7">
        <v>0.89304339564296964</v>
      </c>
      <c r="D338" s="10">
        <f t="shared" si="88"/>
        <v>0.51749528449380167</v>
      </c>
      <c r="E338" s="10">
        <f t="shared" si="89"/>
        <v>4.1106997928486128E-2</v>
      </c>
      <c r="F338" s="10">
        <f t="shared" si="90"/>
        <v>7.2052494118620129E-8</v>
      </c>
      <c r="G338" s="10">
        <f t="shared" si="100"/>
        <v>1.9773831120883933E-4</v>
      </c>
      <c r="H338" s="10">
        <f t="shared" si="91"/>
        <v>4.1107069980980245E-2</v>
      </c>
      <c r="I338" s="10">
        <f t="shared" si="92"/>
        <v>1.9773831120884099E-4</v>
      </c>
      <c r="J338" s="10">
        <f t="shared" si="93"/>
        <v>1.1136388759501506E-11</v>
      </c>
      <c r="K338" s="12">
        <f t="shared" si="94"/>
        <v>0</v>
      </c>
      <c r="L338" s="10">
        <f t="shared" si="95"/>
        <v>0.9010000220411426</v>
      </c>
      <c r="M338" s="13">
        <f t="shared" si="96"/>
        <v>6.3307903640102831E-5</v>
      </c>
      <c r="N338" s="14">
        <f t="shared" si="97"/>
        <v>1.4691799565905806E-6</v>
      </c>
      <c r="O338" s="14">
        <f t="shared" si="98"/>
        <v>3.8521571882513104E-8</v>
      </c>
      <c r="P338" s="15">
        <v>336</v>
      </c>
      <c r="Q338" s="8">
        <f t="shared" si="99"/>
        <v>0.90100002203029284</v>
      </c>
      <c r="R338" s="201"/>
      <c r="S338" s="22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x14ac:dyDescent="0.25">
      <c r="A339" s="8">
        <f t="shared" si="87"/>
        <v>-4.0775259478923742E-2</v>
      </c>
      <c r="B339" s="7">
        <v>4.0775259478923742E-2</v>
      </c>
      <c r="C339" s="7">
        <v>0.89314295211931516</v>
      </c>
      <c r="D339" s="10">
        <f t="shared" si="88"/>
        <v>0.51696573566939996</v>
      </c>
      <c r="E339" s="10">
        <f t="shared" si="89"/>
        <v>4.0580339927208359E-2</v>
      </c>
      <c r="F339" s="10">
        <f t="shared" si="90"/>
        <v>6.8916036513579427E-8</v>
      </c>
      <c r="G339" s="10">
        <f t="shared" si="100"/>
        <v>1.9485062485175009E-4</v>
      </c>
      <c r="H339" s="10">
        <f t="shared" si="91"/>
        <v>4.0580408843244875E-2</v>
      </c>
      <c r="I339" s="10">
        <f t="shared" si="92"/>
        <v>1.948506248517473E-4</v>
      </c>
      <c r="J339" s="10">
        <f t="shared" si="93"/>
        <v>1.0827119776776597E-11</v>
      </c>
      <c r="K339" s="12">
        <f t="shared" si="94"/>
        <v>0</v>
      </c>
      <c r="L339" s="10">
        <f t="shared" si="95"/>
        <v>0.90100002108185884</v>
      </c>
      <c r="M339" s="13">
        <f t="shared" si="96"/>
        <v>6.1733532682167202E-5</v>
      </c>
      <c r="N339" s="14">
        <f t="shared" si="97"/>
        <v>1.4424834517558022E-6</v>
      </c>
      <c r="O339" s="14">
        <f t="shared" si="98"/>
        <v>3.74067091597991E-8</v>
      </c>
      <c r="P339" s="15">
        <v>337</v>
      </c>
      <c r="Q339" s="8">
        <f t="shared" si="99"/>
        <v>0.90100002107131039</v>
      </c>
      <c r="R339" s="201"/>
      <c r="S339" s="22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x14ac:dyDescent="0.25">
      <c r="A340" s="8">
        <f t="shared" si="87"/>
        <v>-4.0139800889641787E-2</v>
      </c>
      <c r="B340" s="7">
        <v>4.0139800889641787E-2</v>
      </c>
      <c r="C340" s="7">
        <v>0.89342100205433761</v>
      </c>
      <c r="D340" s="10">
        <f t="shared" si="88"/>
        <v>0.51633027708011792</v>
      </c>
      <c r="E340" s="10">
        <f t="shared" si="89"/>
        <v>3.9948336415123326E-2</v>
      </c>
      <c r="F340" s="10">
        <f t="shared" si="90"/>
        <v>6.533190379134487E-8</v>
      </c>
      <c r="G340" s="10">
        <f t="shared" si="100"/>
        <v>1.9139913214735738E-4</v>
      </c>
      <c r="H340" s="10">
        <f t="shared" si="91"/>
        <v>3.9948401747027115E-2</v>
      </c>
      <c r="I340" s="10">
        <f t="shared" si="92"/>
        <v>1.9139913214735906E-4</v>
      </c>
      <c r="J340" s="10">
        <f t="shared" si="93"/>
        <v>1.0467312826310565E-11</v>
      </c>
      <c r="K340" s="12">
        <f t="shared" si="94"/>
        <v>0</v>
      </c>
      <c r="L340" s="10">
        <f t="shared" si="95"/>
        <v>0.90100001998564749</v>
      </c>
      <c r="M340" s="13">
        <f t="shared" si="96"/>
        <v>5.744151280311675E-5</v>
      </c>
      <c r="N340" s="14">
        <f t="shared" si="97"/>
        <v>1.4110871875421868E-6</v>
      </c>
      <c r="O340" s="14">
        <f t="shared" si="98"/>
        <v>3.6095457227653389E-8</v>
      </c>
      <c r="P340" s="15">
        <v>338</v>
      </c>
      <c r="Q340" s="8">
        <f t="shared" si="99"/>
        <v>0.90100001997544965</v>
      </c>
      <c r="R340" s="201"/>
      <c r="S340" s="22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x14ac:dyDescent="0.25">
      <c r="A341" s="8">
        <f t="shared" si="87"/>
        <v>-3.9610252065240062E-2</v>
      </c>
      <c r="B341" s="7">
        <v>3.9610252065240062E-2</v>
      </c>
      <c r="C341" s="7">
        <v>0.89339372367487346</v>
      </c>
      <c r="D341" s="10">
        <f t="shared" si="88"/>
        <v>0.51580072825571621</v>
      </c>
      <c r="E341" s="10">
        <f t="shared" si="89"/>
        <v>3.9421655302000203E-2</v>
      </c>
      <c r="F341" s="10">
        <f t="shared" si="90"/>
        <v>6.2487873317007903E-8</v>
      </c>
      <c r="G341" s="10">
        <f t="shared" si="100"/>
        <v>1.8853426518991578E-4</v>
      </c>
      <c r="H341" s="10">
        <f t="shared" si="91"/>
        <v>3.9421717789873523E-2</v>
      </c>
      <c r="I341" s="10">
        <f t="shared" si="92"/>
        <v>1.8853426518991259E-4</v>
      </c>
      <c r="J341" s="10">
        <f t="shared" si="93"/>
        <v>1.0176626618824301E-11</v>
      </c>
      <c r="K341" s="12">
        <f t="shared" si="94"/>
        <v>0</v>
      </c>
      <c r="L341" s="10">
        <f t="shared" si="95"/>
        <v>0.90100001911579242</v>
      </c>
      <c r="M341" s="13">
        <f t="shared" si="96"/>
        <v>5.7855730334544449E-5</v>
      </c>
      <c r="N341" s="14">
        <f t="shared" si="97"/>
        <v>1.3854462625095763E-6</v>
      </c>
      <c r="O341" s="14">
        <f t="shared" si="98"/>
        <v>3.5024680425921883E-8</v>
      </c>
      <c r="P341" s="15">
        <v>339</v>
      </c>
      <c r="Q341" s="8">
        <f t="shared" si="99"/>
        <v>0.90100001910587779</v>
      </c>
      <c r="R341" s="201"/>
      <c r="S341" s="22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x14ac:dyDescent="0.25">
      <c r="A342" s="8">
        <f t="shared" si="87"/>
        <v>-3.89747934759581E-2</v>
      </c>
      <c r="B342" s="7">
        <v>3.89747934759581E-2</v>
      </c>
      <c r="C342" s="7">
        <v>0.89344856450344989</v>
      </c>
      <c r="D342" s="10">
        <f t="shared" si="88"/>
        <v>0.51516526966643428</v>
      </c>
      <c r="E342" s="10">
        <f t="shared" si="89"/>
        <v>3.8789624233836084E-2</v>
      </c>
      <c r="F342" s="10">
        <f t="shared" si="90"/>
        <v>5.9237914502217484E-8</v>
      </c>
      <c r="G342" s="10">
        <f t="shared" si="100"/>
        <v>1.8510999436907594E-4</v>
      </c>
      <c r="H342" s="10">
        <f t="shared" si="91"/>
        <v>3.8789683471750588E-2</v>
      </c>
      <c r="I342" s="10">
        <f t="shared" si="92"/>
        <v>1.851099943690739E-4</v>
      </c>
      <c r="J342" s="10">
        <f t="shared" si="93"/>
        <v>9.8384376441365234E-12</v>
      </c>
      <c r="K342" s="12">
        <f t="shared" si="94"/>
        <v>0</v>
      </c>
      <c r="L342" s="10">
        <f t="shared" si="95"/>
        <v>0.9010000181217771</v>
      </c>
      <c r="M342" s="13">
        <f t="shared" si="96"/>
        <v>5.7024451749747088E-5</v>
      </c>
      <c r="N342" s="14">
        <f t="shared" si="97"/>
        <v>1.3552914077738415E-6</v>
      </c>
      <c r="O342" s="14">
        <f t="shared" si="98"/>
        <v>3.3765790860395619E-8</v>
      </c>
      <c r="P342" s="15">
        <v>340</v>
      </c>
      <c r="Q342" s="8">
        <f t="shared" si="99"/>
        <v>0.90100001811219188</v>
      </c>
      <c r="R342" s="201"/>
      <c r="S342" s="22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x14ac:dyDescent="0.25">
      <c r="A343" s="8">
        <f t="shared" si="87"/>
        <v>-3.8445244651556375E-2</v>
      </c>
      <c r="B343" s="7">
        <v>3.8445244651556375E-2</v>
      </c>
      <c r="C343" s="7">
        <v>0.89347057994648538</v>
      </c>
      <c r="D343" s="10">
        <f t="shared" si="88"/>
        <v>0.51463572084203257</v>
      </c>
      <c r="E343" s="10">
        <f t="shared" si="89"/>
        <v>3.8262920304096559E-2</v>
      </c>
      <c r="F343" s="10">
        <f t="shared" si="90"/>
        <v>5.6659059186036626E-8</v>
      </c>
      <c r="G343" s="10">
        <f t="shared" si="100"/>
        <v>1.8226767883541828E-4</v>
      </c>
      <c r="H343" s="10">
        <f t="shared" si="91"/>
        <v>3.8262976963155747E-2</v>
      </c>
      <c r="I343" s="10">
        <f t="shared" si="92"/>
        <v>1.8226767883541687E-4</v>
      </c>
      <c r="J343" s="10">
        <f t="shared" si="93"/>
        <v>9.5652111459410413E-12</v>
      </c>
      <c r="K343" s="12">
        <f t="shared" si="94"/>
        <v>0</v>
      </c>
      <c r="L343" s="10">
        <f t="shared" si="95"/>
        <v>0.90100001733301727</v>
      </c>
      <c r="M343" s="13">
        <f t="shared" si="96"/>
        <v>5.6692427357704175E-5</v>
      </c>
      <c r="N343" s="14">
        <f t="shared" si="97"/>
        <v>1.3306643268529078E-6</v>
      </c>
      <c r="O343" s="14">
        <f t="shared" si="98"/>
        <v>3.2738203219272286E-8</v>
      </c>
      <c r="P343" s="15">
        <v>341</v>
      </c>
      <c r="Q343" s="8">
        <f t="shared" si="99"/>
        <v>0.90100001732369828</v>
      </c>
      <c r="R343" s="201"/>
      <c r="S343" s="22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x14ac:dyDescent="0.25">
      <c r="A344" s="8">
        <f t="shared" si="87"/>
        <v>-3.7915695827155246E-2</v>
      </c>
      <c r="B344" s="7">
        <v>3.7915695827155246E-2</v>
      </c>
      <c r="C344" s="7">
        <v>0.89325229570702724</v>
      </c>
      <c r="D344" s="10">
        <f t="shared" si="88"/>
        <v>0.51410617201763142</v>
      </c>
      <c r="E344" s="10">
        <f t="shared" si="89"/>
        <v>3.7736206098941821E-2</v>
      </c>
      <c r="F344" s="10">
        <f t="shared" si="90"/>
        <v>5.4192424627203918E-8</v>
      </c>
      <c r="G344" s="10">
        <f t="shared" si="100"/>
        <v>1.794355264892189E-4</v>
      </c>
      <c r="H344" s="10">
        <f t="shared" si="91"/>
        <v>3.7736260291366445E-2</v>
      </c>
      <c r="I344" s="10">
        <f t="shared" si="92"/>
        <v>1.7943552648922194E-4</v>
      </c>
      <c r="J344" s="10">
        <f t="shared" si="93"/>
        <v>9.2995789115431346E-12</v>
      </c>
      <c r="K344" s="12">
        <f t="shared" si="94"/>
        <v>0</v>
      </c>
      <c r="L344" s="10">
        <f t="shared" si="95"/>
        <v>0.90100001657857665</v>
      </c>
      <c r="M344" s="13">
        <f t="shared" si="96"/>
        <v>6.0027178703442221E-5</v>
      </c>
      <c r="N344" s="14">
        <f t="shared" si="97"/>
        <v>1.3064847359711361E-6</v>
      </c>
      <c r="O344" s="14">
        <f t="shared" si="98"/>
        <v>3.172995551593137E-8</v>
      </c>
      <c r="P344" s="15">
        <v>342</v>
      </c>
      <c r="Q344" s="8">
        <f t="shared" si="99"/>
        <v>0.90100001656951645</v>
      </c>
      <c r="R344" s="201"/>
      <c r="S344" s="22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x14ac:dyDescent="0.25">
      <c r="A345" s="8">
        <f t="shared" si="87"/>
        <v>-3.7386147002753514E-2</v>
      </c>
      <c r="B345" s="7">
        <v>3.7386147002753514E-2</v>
      </c>
      <c r="C345" s="7">
        <v>0.89334650349998468</v>
      </c>
      <c r="D345" s="10">
        <f t="shared" si="88"/>
        <v>0.51357662319322972</v>
      </c>
      <c r="E345" s="10">
        <f t="shared" si="89"/>
        <v>3.720948167737409E-2</v>
      </c>
      <c r="F345" s="10">
        <f t="shared" si="90"/>
        <v>5.1833129694725752E-8</v>
      </c>
      <c r="G345" s="10">
        <f t="shared" si="100"/>
        <v>1.7661348320840986E-4</v>
      </c>
      <c r="H345" s="10">
        <f t="shared" si="91"/>
        <v>3.7209533510503788E-2</v>
      </c>
      <c r="I345" s="10">
        <f t="shared" si="92"/>
        <v>1.766134832084065E-4</v>
      </c>
      <c r="J345" s="10">
        <f t="shared" si="93"/>
        <v>9.0413196677262554E-12</v>
      </c>
      <c r="K345" s="12">
        <f t="shared" si="94"/>
        <v>0</v>
      </c>
      <c r="L345" s="10">
        <f t="shared" si="95"/>
        <v>0.90100001585696265</v>
      </c>
      <c r="M345" s="13">
        <f t="shared" si="96"/>
        <v>5.8576251398414574E-5</v>
      </c>
      <c r="N345" s="14">
        <f t="shared" si="97"/>
        <v>1.28274450429233E-6</v>
      </c>
      <c r="O345" s="14">
        <f t="shared" si="98"/>
        <v>3.0740867934530357E-8</v>
      </c>
      <c r="P345" s="15">
        <v>343</v>
      </c>
      <c r="Q345" s="8">
        <f t="shared" si="99"/>
        <v>0.90100001584815403</v>
      </c>
      <c r="R345" s="201"/>
      <c r="S345" s="22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x14ac:dyDescent="0.25">
      <c r="A346" s="8">
        <f t="shared" si="87"/>
        <v>-3.6856598178351782E-2</v>
      </c>
      <c r="B346" s="7">
        <v>3.6856598178351782E-2</v>
      </c>
      <c r="C346" s="7">
        <v>0.89323300065777378</v>
      </c>
      <c r="D346" s="10">
        <f t="shared" si="88"/>
        <v>0.5130470743688279</v>
      </c>
      <c r="E346" s="10">
        <f t="shared" si="89"/>
        <v>3.6682747097803475E-2</v>
      </c>
      <c r="F346" s="10">
        <f t="shared" si="90"/>
        <v>4.9576505539131546E-8</v>
      </c>
      <c r="G346" s="10">
        <f t="shared" si="100"/>
        <v>1.7380149525253463E-4</v>
      </c>
      <c r="H346" s="10">
        <f t="shared" si="91"/>
        <v>3.6682796674309015E-2</v>
      </c>
      <c r="I346" s="10">
        <f t="shared" si="92"/>
        <v>1.7380149525253404E-4</v>
      </c>
      <c r="J346" s="10">
        <f t="shared" si="93"/>
        <v>8.7902330161056119E-12</v>
      </c>
      <c r="K346" s="12">
        <f t="shared" si="94"/>
        <v>0</v>
      </c>
      <c r="L346" s="10">
        <f t="shared" si="95"/>
        <v>0.90100001516674755</v>
      </c>
      <c r="M346" s="13">
        <f t="shared" si="96"/>
        <v>6.0326514382609028E-5</v>
      </c>
      <c r="N346" s="14">
        <f t="shared" si="97"/>
        <v>1.2594356487315856E-6</v>
      </c>
      <c r="O346" s="14">
        <f t="shared" si="98"/>
        <v>2.9770762332322117E-8</v>
      </c>
      <c r="P346" s="15">
        <v>344</v>
      </c>
      <c r="Q346" s="8">
        <f t="shared" si="99"/>
        <v>0.90100001515818362</v>
      </c>
      <c r="R346" s="201"/>
      <c r="S346" s="22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x14ac:dyDescent="0.25">
      <c r="A347" s="8">
        <f t="shared" si="87"/>
        <v>-3.6327049353950057E-2</v>
      </c>
      <c r="B347" s="7">
        <v>3.6327049353950057E-2</v>
      </c>
      <c r="C347" s="7">
        <v>0.89341780156539352</v>
      </c>
      <c r="D347" s="10">
        <f t="shared" si="88"/>
        <v>0.5125175255444262</v>
      </c>
      <c r="E347" s="10">
        <f t="shared" si="89"/>
        <v>3.6156002418058386E-2</v>
      </c>
      <c r="F347" s="10">
        <f t="shared" si="90"/>
        <v>4.7418086273597421E-8</v>
      </c>
      <c r="G347" s="10">
        <f t="shared" si="100"/>
        <v>1.7099950925927865E-4</v>
      </c>
      <c r="H347" s="10">
        <f t="shared" si="91"/>
        <v>3.6156049836144663E-2</v>
      </c>
      <c r="I347" s="10">
        <f t="shared" si="92"/>
        <v>1.7099950925927529E-4</v>
      </c>
      <c r="J347" s="10">
        <f t="shared" si="93"/>
        <v>8.5461185582963961E-12</v>
      </c>
      <c r="K347" s="12">
        <f t="shared" si="94"/>
        <v>0</v>
      </c>
      <c r="L347" s="10">
        <f t="shared" si="95"/>
        <v>0.90100001450656575</v>
      </c>
      <c r="M347" s="13">
        <f t="shared" si="96"/>
        <v>5.7489953085279614E-5</v>
      </c>
      <c r="N347" s="14">
        <f t="shared" si="97"/>
        <v>1.2365503312257947E-6</v>
      </c>
      <c r="O347" s="14">
        <f t="shared" si="98"/>
        <v>2.8819462224006618E-8</v>
      </c>
      <c r="P347" s="15">
        <v>345</v>
      </c>
      <c r="Q347" s="8">
        <f t="shared" si="99"/>
        <v>0.90100001449823963</v>
      </c>
      <c r="R347" s="201"/>
      <c r="S347" s="22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x14ac:dyDescent="0.25">
      <c r="A348" s="8">
        <f t="shared" si="87"/>
        <v>-3.5797500529548325E-2</v>
      </c>
      <c r="B348" s="7">
        <v>3.5797500529548325E-2</v>
      </c>
      <c r="C348" s="7">
        <v>0.89360008928790091</v>
      </c>
      <c r="D348" s="10">
        <f t="shared" si="88"/>
        <v>0.5119879767200245</v>
      </c>
      <c r="E348" s="10">
        <f t="shared" si="89"/>
        <v>3.5629247695398186E-2</v>
      </c>
      <c r="F348" s="10">
        <f t="shared" si="90"/>
        <v>4.5353600076873172E-8</v>
      </c>
      <c r="G348" s="10">
        <f t="shared" si="100"/>
        <v>1.6820747224127741E-4</v>
      </c>
      <c r="H348" s="10">
        <f t="shared" si="91"/>
        <v>3.5629293048998263E-2</v>
      </c>
      <c r="I348" s="10">
        <f t="shared" si="92"/>
        <v>1.6820747224127738E-4</v>
      </c>
      <c r="J348" s="10">
        <f t="shared" si="93"/>
        <v>8.308784245846496E-12</v>
      </c>
      <c r="K348" s="12">
        <f t="shared" si="94"/>
        <v>0</v>
      </c>
      <c r="L348" s="10">
        <f t="shared" si="95"/>
        <v>0.90100001387511086</v>
      </c>
      <c r="M348" s="13">
        <f t="shared" si="96"/>
        <v>5.4758883896394343E-5</v>
      </c>
      <c r="N348" s="14">
        <f t="shared" si="97"/>
        <v>1.2140808561258972E-6</v>
      </c>
      <c r="O348" s="14">
        <f t="shared" si="98"/>
        <v>2.788679276631439E-8</v>
      </c>
      <c r="P348" s="15">
        <v>346</v>
      </c>
      <c r="Q348" s="8">
        <f t="shared" si="99"/>
        <v>0.901000013867016</v>
      </c>
      <c r="R348" s="201"/>
      <c r="S348" s="22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x14ac:dyDescent="0.25">
      <c r="A349" s="8">
        <f t="shared" si="87"/>
        <v>-3.5267951705147196E-2</v>
      </c>
      <c r="B349" s="7">
        <v>3.5267951705147196E-2</v>
      </c>
      <c r="C349" s="7">
        <v>0.89355080822039434</v>
      </c>
      <c r="D349" s="10">
        <f t="shared" si="88"/>
        <v>0.51145842789562335</v>
      </c>
      <c r="E349" s="10">
        <f t="shared" si="89"/>
        <v>3.5102482986525491E-2</v>
      </c>
      <c r="F349" s="10">
        <f t="shared" si="90"/>
        <v>4.3378960909653949E-8</v>
      </c>
      <c r="G349" s="10">
        <f t="shared" si="100"/>
        <v>1.6542533158275807E-4</v>
      </c>
      <c r="H349" s="10">
        <f t="shared" si="91"/>
        <v>3.51025263654864E-2</v>
      </c>
      <c r="I349" s="10">
        <f t="shared" si="92"/>
        <v>1.6542533158275829E-4</v>
      </c>
      <c r="J349" s="10">
        <f t="shared" si="93"/>
        <v>8.0780380303037806E-12</v>
      </c>
      <c r="K349" s="12">
        <f t="shared" si="94"/>
        <v>0</v>
      </c>
      <c r="L349" s="10">
        <f t="shared" si="95"/>
        <v>0.90100001327113344</v>
      </c>
      <c r="M349" s="13">
        <f t="shared" si="96"/>
        <v>5.5490655887956826E-5</v>
      </c>
      <c r="N349" s="14">
        <f t="shared" si="97"/>
        <v>1.1920196675954827E-6</v>
      </c>
      <c r="O349" s="14">
        <f t="shared" si="98"/>
        <v>2.6972580742623161E-8</v>
      </c>
      <c r="P349" s="15">
        <v>347</v>
      </c>
      <c r="Q349" s="8">
        <f t="shared" si="99"/>
        <v>0.9010000132632634</v>
      </c>
      <c r="R349" s="201"/>
      <c r="S349" s="22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x14ac:dyDescent="0.25">
      <c r="A350" s="8">
        <f t="shared" si="87"/>
        <v>-3.4844312645625694E-2</v>
      </c>
      <c r="B350" s="7">
        <v>3.4844312645625694E-2</v>
      </c>
      <c r="C350" s="7">
        <v>0.89379520529564516</v>
      </c>
      <c r="D350" s="10">
        <f t="shared" si="88"/>
        <v>0.51103478883610187</v>
      </c>
      <c r="E350" s="10">
        <f t="shared" si="89"/>
        <v>3.4681064067108108E-2</v>
      </c>
      <c r="F350" s="10">
        <f t="shared" si="90"/>
        <v>4.1861307243373558E-8</v>
      </c>
      <c r="G350" s="10">
        <f t="shared" si="100"/>
        <v>1.6320670931227466E-4</v>
      </c>
      <c r="H350" s="10">
        <f t="shared" si="91"/>
        <v>3.4681105928415348E-2</v>
      </c>
      <c r="I350" s="10">
        <f t="shared" si="92"/>
        <v>1.6320670931227799E-4</v>
      </c>
      <c r="J350" s="10">
        <f t="shared" si="93"/>
        <v>7.8980677555836202E-12</v>
      </c>
      <c r="K350" s="12">
        <f t="shared" si="94"/>
        <v>0</v>
      </c>
      <c r="L350" s="10">
        <f t="shared" si="95"/>
        <v>0.90100001280693043</v>
      </c>
      <c r="M350" s="13">
        <f t="shared" si="96"/>
        <v>5.1909251274672667E-5</v>
      </c>
      <c r="N350" s="14">
        <f t="shared" si="97"/>
        <v>1.1746596932775021E-6</v>
      </c>
      <c r="O350" s="14">
        <f t="shared" si="98"/>
        <v>2.6254385103734241E-8</v>
      </c>
      <c r="P350" s="15">
        <v>348</v>
      </c>
      <c r="Q350" s="8">
        <f t="shared" si="99"/>
        <v>0.90100001279923569</v>
      </c>
      <c r="R350" s="201"/>
      <c r="S350" s="22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x14ac:dyDescent="0.25">
      <c r="A351" s="8">
        <f t="shared" si="87"/>
        <v>-3.4314763821223962E-2</v>
      </c>
      <c r="B351" s="7">
        <v>3.4314763821223962E-2</v>
      </c>
      <c r="C351" s="7">
        <v>0.89351622114501028</v>
      </c>
      <c r="D351" s="10">
        <f t="shared" si="88"/>
        <v>0.51050524001170017</v>
      </c>
      <c r="E351" s="10">
        <f t="shared" si="89"/>
        <v>3.4154281524204133E-2</v>
      </c>
      <c r="F351" s="10">
        <f t="shared" si="90"/>
        <v>4.0038658084367733E-8</v>
      </c>
      <c r="G351" s="10">
        <f t="shared" si="100"/>
        <v>1.6044225068301277E-4</v>
      </c>
      <c r="H351" s="10">
        <f t="shared" si="91"/>
        <v>3.4154321562862217E-2</v>
      </c>
      <c r="I351" s="10">
        <f t="shared" si="92"/>
        <v>1.6044225068301369E-4</v>
      </c>
      <c r="J351" s="10">
        <f t="shared" si="93"/>
        <v>7.6787317230877686E-12</v>
      </c>
      <c r="K351" s="12">
        <f t="shared" si="94"/>
        <v>0</v>
      </c>
      <c r="L351" s="10">
        <f t="shared" si="95"/>
        <v>0.9010000122494356</v>
      </c>
      <c r="M351" s="13">
        <f t="shared" si="96"/>
        <v>5.6007129294675539E-5</v>
      </c>
      <c r="N351" s="14">
        <f t="shared" si="97"/>
        <v>1.1533148164566664E-6</v>
      </c>
      <c r="O351" s="14">
        <f t="shared" si="98"/>
        <v>2.5372965089500115E-8</v>
      </c>
      <c r="P351" s="15">
        <v>349</v>
      </c>
      <c r="Q351" s="8">
        <f t="shared" si="99"/>
        <v>0.90100001224195458</v>
      </c>
      <c r="R351" s="201"/>
      <c r="S351" s="22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x14ac:dyDescent="0.25">
      <c r="A352" s="8">
        <f t="shared" si="87"/>
        <v>-3.3891124761703056E-2</v>
      </c>
      <c r="B352" s="7">
        <v>3.3891124761703056E-2</v>
      </c>
      <c r="C352" s="7">
        <v>0.89353564323295442</v>
      </c>
      <c r="D352" s="10">
        <f t="shared" si="88"/>
        <v>0.51008160095217925</v>
      </c>
      <c r="E352" s="10">
        <f t="shared" si="89"/>
        <v>3.3732848409420313E-2</v>
      </c>
      <c r="F352" s="10">
        <f t="shared" si="90"/>
        <v>3.8637821921188601E-8</v>
      </c>
      <c r="G352" s="10">
        <f t="shared" si="100"/>
        <v>1.5823770695316819E-4</v>
      </c>
      <c r="H352" s="10">
        <f t="shared" si="91"/>
        <v>3.3732887047242234E-2</v>
      </c>
      <c r="I352" s="10">
        <f t="shared" si="92"/>
        <v>1.5823770695316827E-4</v>
      </c>
      <c r="J352" s="10">
        <f t="shared" si="93"/>
        <v>7.5076541267028924E-12</v>
      </c>
      <c r="K352" s="12">
        <f t="shared" si="94"/>
        <v>0</v>
      </c>
      <c r="L352" s="10">
        <f t="shared" si="95"/>
        <v>0.90100001182095857</v>
      </c>
      <c r="M352" s="13">
        <f t="shared" si="96"/>
        <v>5.5716798417582984E-5</v>
      </c>
      <c r="N352" s="14">
        <f t="shared" si="97"/>
        <v>1.1365185090124424E-6</v>
      </c>
      <c r="O352" s="14">
        <f t="shared" si="98"/>
        <v>2.4680783410566162E-8</v>
      </c>
      <c r="P352" s="15">
        <v>350</v>
      </c>
      <c r="Q352" s="8">
        <f t="shared" si="99"/>
        <v>0.9010000118136442</v>
      </c>
      <c r="R352" s="201"/>
      <c r="S352" s="22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x14ac:dyDescent="0.25">
      <c r="A353" s="8">
        <f t="shared" si="87"/>
        <v>-3.3361575937301331E-2</v>
      </c>
      <c r="B353" s="7">
        <v>3.3361575937301331E-2</v>
      </c>
      <c r="C353" s="7">
        <v>0.89369289724677614</v>
      </c>
      <c r="D353" s="10">
        <f t="shared" si="88"/>
        <v>0.50955205212777754</v>
      </c>
      <c r="E353" s="10">
        <f t="shared" si="89"/>
        <v>3.3206048211340933E-2</v>
      </c>
      <c r="F353" s="10">
        <f t="shared" si="90"/>
        <v>3.6955468998250734E-8</v>
      </c>
      <c r="G353" s="10">
        <f t="shared" si="100"/>
        <v>1.5549076319223976E-4</v>
      </c>
      <c r="H353" s="10">
        <f t="shared" si="91"/>
        <v>3.320608516680993E-2</v>
      </c>
      <c r="I353" s="10">
        <f t="shared" si="92"/>
        <v>1.5549076319224054E-4</v>
      </c>
      <c r="J353" s="10">
        <f t="shared" si="93"/>
        <v>7.2991604818301443E-12</v>
      </c>
      <c r="K353" s="12">
        <f t="shared" si="94"/>
        <v>0</v>
      </c>
      <c r="L353" s="10">
        <f t="shared" si="95"/>
        <v>0.90100001130637042</v>
      </c>
      <c r="M353" s="13">
        <f t="shared" si="96"/>
        <v>5.3393915879920362E-5</v>
      </c>
      <c r="N353" s="14">
        <f t="shared" si="97"/>
        <v>1.1158666866597189E-6</v>
      </c>
      <c r="O353" s="14">
        <f t="shared" si="98"/>
        <v>2.3831608671108792E-8</v>
      </c>
      <c r="P353" s="15">
        <v>351</v>
      </c>
      <c r="Q353" s="8">
        <f t="shared" si="99"/>
        <v>0.90100001129925911</v>
      </c>
      <c r="R353" s="201"/>
      <c r="S353" s="22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x14ac:dyDescent="0.25">
      <c r="A354" s="8">
        <f t="shared" si="87"/>
        <v>-3.2937936877779822E-2</v>
      </c>
      <c r="B354" s="7">
        <v>3.2937936877779822E-2</v>
      </c>
      <c r="C354" s="7">
        <v>0.89392569097757468</v>
      </c>
      <c r="D354" s="10">
        <f t="shared" si="88"/>
        <v>0.50912841306825596</v>
      </c>
      <c r="E354" s="10">
        <f t="shared" si="89"/>
        <v>3.278460104306738E-2</v>
      </c>
      <c r="F354" s="10">
        <f t="shared" si="90"/>
        <v>3.5662462427578665E-8</v>
      </c>
      <c r="G354" s="10">
        <f t="shared" si="100"/>
        <v>1.5330016511347355E-4</v>
      </c>
      <c r="H354" s="10">
        <f t="shared" si="91"/>
        <v>3.2784636705529807E-2</v>
      </c>
      <c r="I354" s="10">
        <f t="shared" si="92"/>
        <v>1.5330016511347355E-4</v>
      </c>
      <c r="J354" s="10">
        <f t="shared" si="93"/>
        <v>7.1365413672800237E-12</v>
      </c>
      <c r="K354" s="12">
        <f t="shared" si="94"/>
        <v>0</v>
      </c>
      <c r="L354" s="10">
        <f t="shared" si="95"/>
        <v>0.9010000109108709</v>
      </c>
      <c r="M354" s="13">
        <f t="shared" si="96"/>
        <v>5.0046002518632148E-5</v>
      </c>
      <c r="N354" s="14">
        <f t="shared" si="97"/>
        <v>1.0996157448975133E-6</v>
      </c>
      <c r="O354" s="14">
        <f t="shared" si="98"/>
        <v>2.3165007228096349E-8</v>
      </c>
      <c r="P354" s="15">
        <v>352</v>
      </c>
      <c r="Q354" s="8">
        <f t="shared" si="99"/>
        <v>0.90100001090391801</v>
      </c>
      <c r="R354" s="201"/>
      <c r="S354" s="22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x14ac:dyDescent="0.25">
      <c r="A355" s="8">
        <f t="shared" si="87"/>
        <v>-3.251429781825832E-2</v>
      </c>
      <c r="B355" s="7">
        <v>3.251429781825832E-2</v>
      </c>
      <c r="C355" s="7">
        <v>0.89371323045602347</v>
      </c>
      <c r="D355" s="10">
        <f t="shared" si="88"/>
        <v>0.50870477400873448</v>
      </c>
      <c r="E355" s="10">
        <f t="shared" si="89"/>
        <v>3.236314767372217E-2</v>
      </c>
      <c r="F355" s="10">
        <f t="shared" si="90"/>
        <v>3.4414677900702742E-8</v>
      </c>
      <c r="G355" s="10">
        <f t="shared" si="100"/>
        <v>1.5111572288070696E-4</v>
      </c>
      <c r="H355" s="10">
        <f t="shared" si="91"/>
        <v>3.2363182088400069E-2</v>
      </c>
      <c r="I355" s="10">
        <f t="shared" si="92"/>
        <v>1.5111572288070856E-4</v>
      </c>
      <c r="J355" s="10">
        <f t="shared" si="93"/>
        <v>6.9775419485595854E-12</v>
      </c>
      <c r="K355" s="12">
        <f t="shared" si="94"/>
        <v>0</v>
      </c>
      <c r="L355" s="10">
        <f t="shared" si="95"/>
        <v>0.90100001052920164</v>
      </c>
      <c r="M355" s="13">
        <f t="shared" si="96"/>
        <v>5.3097163834866582E-5</v>
      </c>
      <c r="N355" s="14">
        <f t="shared" si="97"/>
        <v>1.0836014695426059E-6</v>
      </c>
      <c r="O355" s="14">
        <f t="shared" si="98"/>
        <v>2.2509637455134842E-8</v>
      </c>
      <c r="P355" s="15">
        <v>353</v>
      </c>
      <c r="Q355" s="8">
        <f t="shared" si="99"/>
        <v>0.90100001052240375</v>
      </c>
      <c r="R355" s="201"/>
      <c r="S355" s="22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x14ac:dyDescent="0.25">
      <c r="A356" s="8">
        <f t="shared" si="87"/>
        <v>-3.2090658758737414E-2</v>
      </c>
      <c r="B356" s="7">
        <v>3.2090658758737414E-2</v>
      </c>
      <c r="C356" s="7">
        <v>0.89411903428717643</v>
      </c>
      <c r="D356" s="10">
        <f t="shared" si="88"/>
        <v>0.50828113494921356</v>
      </c>
      <c r="E356" s="10">
        <f t="shared" si="89"/>
        <v>3.1941688130664753E-2</v>
      </c>
      <c r="F356" s="10">
        <f t="shared" si="90"/>
        <v>3.321053454212417E-8</v>
      </c>
      <c r="G356" s="10">
        <f t="shared" si="100"/>
        <v>1.4893741071603239E-4</v>
      </c>
      <c r="H356" s="10">
        <f t="shared" si="91"/>
        <v>3.1941721341199297E-2</v>
      </c>
      <c r="I356" s="10">
        <f t="shared" si="92"/>
        <v>1.4893741071602987E-4</v>
      </c>
      <c r="J356" s="10">
        <f t="shared" si="93"/>
        <v>6.8220870762745036E-12</v>
      </c>
      <c r="K356" s="12">
        <f t="shared" si="94"/>
        <v>0</v>
      </c>
      <c r="L356" s="10">
        <f t="shared" si="95"/>
        <v>0.90100001016087927</v>
      </c>
      <c r="M356" s="13">
        <f t="shared" si="96"/>
        <v>4.7347828974480612E-5</v>
      </c>
      <c r="N356" s="14">
        <f t="shared" si="97"/>
        <v>1.0678204140819218E-6</v>
      </c>
      <c r="O356" s="14">
        <f t="shared" si="98"/>
        <v>2.1865415736065934E-8</v>
      </c>
      <c r="P356" s="15">
        <v>354</v>
      </c>
      <c r="Q356" s="8">
        <f t="shared" si="99"/>
        <v>0.90100001015423281</v>
      </c>
      <c r="R356" s="201"/>
      <c r="S356" s="22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x14ac:dyDescent="0.25">
      <c r="A357" s="8">
        <f t="shared" si="87"/>
        <v>-3.1667019699215912E-2</v>
      </c>
      <c r="B357" s="7">
        <v>3.1667019699215912E-2</v>
      </c>
      <c r="C357" s="7">
        <v>0.8940435282442023</v>
      </c>
      <c r="D357" s="10">
        <f t="shared" si="88"/>
        <v>0.50785749588969209</v>
      </c>
      <c r="E357" s="10">
        <f t="shared" si="89"/>
        <v>3.1520222441054596E-2</v>
      </c>
      <c r="F357" s="10">
        <f t="shared" si="90"/>
        <v>3.2048506651664579E-8</v>
      </c>
      <c r="G357" s="10">
        <f t="shared" si="100"/>
        <v>1.4676520298456674E-4</v>
      </c>
      <c r="H357" s="10">
        <f t="shared" si="91"/>
        <v>3.152025448956125E-2</v>
      </c>
      <c r="I357" s="10">
        <f t="shared" si="92"/>
        <v>1.4676520298456436E-4</v>
      </c>
      <c r="J357" s="10">
        <f t="shared" si="93"/>
        <v>6.6700974260640929E-12</v>
      </c>
      <c r="K357" s="12">
        <f t="shared" si="94"/>
        <v>0</v>
      </c>
      <c r="L357" s="10">
        <f t="shared" si="95"/>
        <v>0.90100000980543726</v>
      </c>
      <c r="M357" s="13">
        <f t="shared" si="96"/>
        <v>4.8392635711802013E-5</v>
      </c>
      <c r="N357" s="14">
        <f t="shared" si="97"/>
        <v>1.0522691822045232E-6</v>
      </c>
      <c r="O357" s="14">
        <f t="shared" si="98"/>
        <v>2.12322590772909E-8</v>
      </c>
      <c r="P357" s="15">
        <v>355</v>
      </c>
      <c r="Q357" s="8">
        <f t="shared" si="99"/>
        <v>0.90100000979893891</v>
      </c>
      <c r="R357" s="201"/>
      <c r="S357" s="22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x14ac:dyDescent="0.25">
      <c r="A358" s="8">
        <f t="shared" si="87"/>
        <v>-3.124338063969501E-2</v>
      </c>
      <c r="B358" s="7">
        <v>3.124338063969501E-2</v>
      </c>
      <c r="C358" s="7">
        <v>0.89442217079006536</v>
      </c>
      <c r="D358" s="10">
        <f t="shared" si="88"/>
        <v>0.50743385683017117</v>
      </c>
      <c r="E358" s="10">
        <f t="shared" si="89"/>
        <v>3.1098750631858213E-2</v>
      </c>
      <c r="F358" s="10">
        <f t="shared" si="90"/>
        <v>3.0927121851075781E-8</v>
      </c>
      <c r="G358" s="10">
        <f t="shared" si="100"/>
        <v>1.4459907419345219E-4</v>
      </c>
      <c r="H358" s="10">
        <f t="shared" si="91"/>
        <v>3.1098781558980063E-2</v>
      </c>
      <c r="I358" s="10">
        <f t="shared" si="92"/>
        <v>1.4459907419345366E-4</v>
      </c>
      <c r="J358" s="10">
        <f t="shared" si="93"/>
        <v>6.5214936735676609E-12</v>
      </c>
      <c r="K358" s="12">
        <f t="shared" si="94"/>
        <v>0</v>
      </c>
      <c r="L358" s="10">
        <f t="shared" si="95"/>
        <v>0.90100000946242531</v>
      </c>
      <c r="M358" s="13">
        <f t="shared" si="96"/>
        <v>4.3267961599594084E-5</v>
      </c>
      <c r="N358" s="14">
        <f t="shared" si="97"/>
        <v>1.0369444270582757E-6</v>
      </c>
      <c r="O358" s="14">
        <f t="shared" si="98"/>
        <v>2.0610085103063344E-8</v>
      </c>
      <c r="P358" s="15">
        <v>356</v>
      </c>
      <c r="Q358" s="8">
        <f t="shared" si="99"/>
        <v>0.90100000945607173</v>
      </c>
      <c r="R358" s="201"/>
      <c r="S358" s="22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x14ac:dyDescent="0.25">
      <c r="A359" s="8">
        <f t="shared" si="87"/>
        <v>-3.0819741580173504E-2</v>
      </c>
      <c r="B359" s="7">
        <v>3.0819741580173504E-2</v>
      </c>
      <c r="C359" s="7">
        <v>0.89438327994885747</v>
      </c>
      <c r="D359" s="10">
        <f t="shared" si="88"/>
        <v>0.5070102177706497</v>
      </c>
      <c r="E359" s="10">
        <f t="shared" si="89"/>
        <v>3.0677272729847216E-2</v>
      </c>
      <c r="F359" s="10">
        <f t="shared" si="90"/>
        <v>2.9844959286160774E-8</v>
      </c>
      <c r="G359" s="10">
        <f t="shared" si="100"/>
        <v>1.4243899899080148E-4</v>
      </c>
      <c r="H359" s="10">
        <f t="shared" si="91"/>
        <v>3.0677302574806501E-2</v>
      </c>
      <c r="I359" s="10">
        <f t="shared" si="92"/>
        <v>1.4243899899080246E-4</v>
      </c>
      <c r="J359" s="10">
        <f t="shared" si="93"/>
        <v>6.3762006693908687E-12</v>
      </c>
      <c r="K359" s="12">
        <f t="shared" si="94"/>
        <v>0</v>
      </c>
      <c r="L359" s="10">
        <f t="shared" si="95"/>
        <v>0.90100000913140887</v>
      </c>
      <c r="M359" s="13">
        <f t="shared" si="96"/>
        <v>4.3781105075227402E-5</v>
      </c>
      <c r="N359" s="14">
        <f t="shared" si="97"/>
        <v>1.0218428505065049E-6</v>
      </c>
      <c r="O359" s="14">
        <f t="shared" si="98"/>
        <v>1.9998812050808843E-8</v>
      </c>
      <c r="P359" s="15">
        <v>357</v>
      </c>
      <c r="Q359" s="8">
        <f t="shared" si="99"/>
        <v>0.90100000912519684</v>
      </c>
      <c r="R359" s="201"/>
      <c r="S359" s="22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x14ac:dyDescent="0.25">
      <c r="A360" s="8">
        <f t="shared" si="87"/>
        <v>-3.0396102520652002E-2</v>
      </c>
      <c r="B360" s="7">
        <v>3.0396102520652002E-2</v>
      </c>
      <c r="C360" s="7">
        <v>0.89431826030067652</v>
      </c>
      <c r="D360" s="10">
        <f t="shared" si="88"/>
        <v>0.50658657871112811</v>
      </c>
      <c r="E360" s="10">
        <f t="shared" si="89"/>
        <v>3.0255788761605423E-2</v>
      </c>
      <c r="F360" s="10">
        <f t="shared" si="90"/>
        <v>2.8800647625608332E-8</v>
      </c>
      <c r="G360" s="10">
        <f t="shared" si="100"/>
        <v>1.4028495216480974E-4</v>
      </c>
      <c r="H360" s="10">
        <f t="shared" si="91"/>
        <v>3.025581756225305E-2</v>
      </c>
      <c r="I360" s="10">
        <f t="shared" si="92"/>
        <v>1.4028495216480814E-4</v>
      </c>
      <c r="J360" s="10">
        <f t="shared" si="93"/>
        <v>6.234143264139372E-12</v>
      </c>
      <c r="K360" s="12">
        <f t="shared" si="94"/>
        <v>0</v>
      </c>
      <c r="L360" s="10">
        <f t="shared" si="95"/>
        <v>0.90100000881196873</v>
      </c>
      <c r="M360" s="13">
        <f t="shared" si="96"/>
        <v>4.4645763168155777E-5</v>
      </c>
      <c r="N360" s="14">
        <f t="shared" si="97"/>
        <v>1.0069612024679892E-6</v>
      </c>
      <c r="O360" s="14">
        <f t="shared" si="98"/>
        <v>1.9398358766505701E-8</v>
      </c>
      <c r="P360" s="15">
        <v>358</v>
      </c>
      <c r="Q360" s="8">
        <f t="shared" si="99"/>
        <v>0.90100000880589504</v>
      </c>
      <c r="R360" s="201"/>
      <c r="S360" s="22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x14ac:dyDescent="0.25">
      <c r="A361" s="8">
        <f t="shared" si="87"/>
        <v>-2.9972463461131096E-2</v>
      </c>
      <c r="B361" s="7">
        <v>2.9972463461131096E-2</v>
      </c>
      <c r="C361" s="7">
        <v>0.89444028963315358</v>
      </c>
      <c r="D361" s="10">
        <f t="shared" si="88"/>
        <v>0.5061629396516073</v>
      </c>
      <c r="E361" s="10">
        <f t="shared" si="89"/>
        <v>2.9834298753529526E-2</v>
      </c>
      <c r="F361" s="10">
        <f t="shared" si="90"/>
        <v>2.779286356495587E-8</v>
      </c>
      <c r="G361" s="10">
        <f t="shared" si="100"/>
        <v>1.381369086427553E-4</v>
      </c>
      <c r="H361" s="10">
        <f t="shared" si="91"/>
        <v>2.9834326546393092E-2</v>
      </c>
      <c r="I361" s="10">
        <f t="shared" si="92"/>
        <v>1.3813690864275413E-4</v>
      </c>
      <c r="J361" s="10">
        <f t="shared" si="93"/>
        <v>6.0952504833851817E-12</v>
      </c>
      <c r="K361" s="12">
        <f t="shared" si="94"/>
        <v>0</v>
      </c>
      <c r="L361" s="10">
        <f t="shared" si="95"/>
        <v>0.90100000850369999</v>
      </c>
      <c r="M361" s="13">
        <f t="shared" si="96"/>
        <v>4.3029911660602604E-5</v>
      </c>
      <c r="N361" s="14">
        <f t="shared" si="97"/>
        <v>9.9229628016076841E-7</v>
      </c>
      <c r="O361" s="14">
        <f t="shared" si="98"/>
        <v>1.8808644700085998E-8</v>
      </c>
      <c r="P361" s="15">
        <v>359</v>
      </c>
      <c r="Q361" s="8">
        <f t="shared" si="99"/>
        <v>0.90100000849776163</v>
      </c>
      <c r="R361" s="201"/>
      <c r="S361" s="22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x14ac:dyDescent="0.25">
      <c r="A362" s="8">
        <f t="shared" si="87"/>
        <v>-2.9654734166489817E-2</v>
      </c>
      <c r="B362" s="7">
        <v>2.9654734166489817E-2</v>
      </c>
      <c r="C362" s="7">
        <v>0.89441424248536927</v>
      </c>
      <c r="D362" s="10">
        <f t="shared" si="88"/>
        <v>0.50584521035696595</v>
      </c>
      <c r="E362" s="10">
        <f t="shared" si="89"/>
        <v>2.9518177299605319E-2</v>
      </c>
      <c r="F362" s="10">
        <f t="shared" si="90"/>
        <v>2.7060226848394617E-8</v>
      </c>
      <c r="G362" s="10">
        <f t="shared" si="100"/>
        <v>1.3652980066453102E-4</v>
      </c>
      <c r="H362" s="10">
        <f t="shared" si="91"/>
        <v>2.9518204359832167E-2</v>
      </c>
      <c r="I362" s="10">
        <f t="shared" si="92"/>
        <v>1.3652980066453194E-4</v>
      </c>
      <c r="J362" s="10">
        <f t="shared" si="93"/>
        <v>5.993118281400947E-12</v>
      </c>
      <c r="K362" s="12">
        <f t="shared" si="94"/>
        <v>0</v>
      </c>
      <c r="L362" s="10">
        <f t="shared" si="95"/>
        <v>0.90100000827959437</v>
      </c>
      <c r="M362" s="13">
        <f t="shared" si="96"/>
        <v>4.3372311096385304E-5</v>
      </c>
      <c r="N362" s="14">
        <f t="shared" si="97"/>
        <v>9.8143791434971019E-7</v>
      </c>
      <c r="O362" s="14">
        <f t="shared" si="98"/>
        <v>1.8373358644254987E-8</v>
      </c>
      <c r="P362" s="15">
        <v>360</v>
      </c>
      <c r="Q362" s="8">
        <f t="shared" si="99"/>
        <v>0.90100000827375548</v>
      </c>
      <c r="R362" s="201"/>
      <c r="S362" s="22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x14ac:dyDescent="0.25">
      <c r="A363" s="8">
        <f t="shared" si="87"/>
        <v>-2.9231095106968915E-2</v>
      </c>
      <c r="B363" s="7">
        <v>2.9231095106968915E-2</v>
      </c>
      <c r="C363" s="7">
        <v>0.89438327784581773</v>
      </c>
      <c r="D363" s="10">
        <f t="shared" si="88"/>
        <v>0.50542157129744503</v>
      </c>
      <c r="E363" s="10">
        <f t="shared" si="89"/>
        <v>2.9096676784781311E-2</v>
      </c>
      <c r="F363" s="10">
        <f t="shared" si="90"/>
        <v>2.6113319971207143E-8</v>
      </c>
      <c r="G363" s="10">
        <f t="shared" si="100"/>
        <v>1.34392203008038E-4</v>
      </c>
      <c r="H363" s="10">
        <f t="shared" si="91"/>
        <v>2.9096702898101283E-2</v>
      </c>
      <c r="I363" s="10">
        <f t="shared" si="92"/>
        <v>1.3439220300803754E-4</v>
      </c>
      <c r="J363" s="10">
        <f t="shared" si="93"/>
        <v>5.8595945073797603E-12</v>
      </c>
      <c r="K363" s="12">
        <f t="shared" si="94"/>
        <v>0</v>
      </c>
      <c r="L363" s="10">
        <f t="shared" si="95"/>
        <v>0.90100000798994428</v>
      </c>
      <c r="M363" s="13">
        <f t="shared" si="96"/>
        <v>4.3781117800193075E-5</v>
      </c>
      <c r="N363" s="14">
        <f t="shared" si="97"/>
        <v>9.6714469530719519E-7</v>
      </c>
      <c r="O363" s="14">
        <f t="shared" si="98"/>
        <v>1.7802246185755495E-8</v>
      </c>
      <c r="P363" s="15">
        <v>361</v>
      </c>
      <c r="Q363" s="8">
        <f t="shared" si="99"/>
        <v>0.90100000798423552</v>
      </c>
      <c r="R363" s="201"/>
      <c r="S363" s="22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x14ac:dyDescent="0.25">
      <c r="A364" s="8">
        <f t="shared" si="87"/>
        <v>-2.8913365812327636E-2</v>
      </c>
      <c r="B364" s="7">
        <v>2.8913365812327636E-2</v>
      </c>
      <c r="C364" s="7">
        <v>0.89460505160515924</v>
      </c>
      <c r="D364" s="10">
        <f t="shared" si="88"/>
        <v>0.50510384200280378</v>
      </c>
      <c r="E364" s="10">
        <f t="shared" si="89"/>
        <v>2.8780547480629637E-2</v>
      </c>
      <c r="F364" s="10">
        <f t="shared" si="90"/>
        <v>2.5424940209802932E-8</v>
      </c>
      <c r="G364" s="10">
        <f t="shared" si="100"/>
        <v>1.327929009963813E-4</v>
      </c>
      <c r="H364" s="10">
        <f t="shared" si="91"/>
        <v>2.8780572905569846E-2</v>
      </c>
      <c r="I364" s="10">
        <f t="shared" si="92"/>
        <v>1.3279290099638236E-4</v>
      </c>
      <c r="J364" s="10">
        <f t="shared" si="93"/>
        <v>5.7614076486013972E-12</v>
      </c>
      <c r="K364" s="12">
        <f t="shared" si="94"/>
        <v>0</v>
      </c>
      <c r="L364" s="10">
        <f t="shared" si="95"/>
        <v>0.90100000777937417</v>
      </c>
      <c r="M364" s="13">
        <f t="shared" si="96"/>
        <v>4.0895464470129622E-5</v>
      </c>
      <c r="N364" s="14">
        <f t="shared" si="97"/>
        <v>9.5656155030311195E-7</v>
      </c>
      <c r="O364" s="14">
        <f t="shared" si="98"/>
        <v>1.738082039854183E-8</v>
      </c>
      <c r="P364" s="15">
        <v>362</v>
      </c>
      <c r="Q364" s="8">
        <f t="shared" si="99"/>
        <v>0.9010000077737611</v>
      </c>
      <c r="R364" s="201"/>
      <c r="S364" s="22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x14ac:dyDescent="0.25">
      <c r="A365" s="8">
        <f t="shared" si="87"/>
        <v>-2.859563651768696E-2</v>
      </c>
      <c r="B365" s="7">
        <v>2.859563651768696E-2</v>
      </c>
      <c r="C365" s="7">
        <v>0.89482993643562381</v>
      </c>
      <c r="D365" s="10">
        <f t="shared" si="88"/>
        <v>0.50478611270816309</v>
      </c>
      <c r="E365" s="10">
        <f t="shared" si="89"/>
        <v>2.846441483023518E-2</v>
      </c>
      <c r="F365" s="10">
        <f t="shared" si="90"/>
        <v>2.4754699975348373E-8</v>
      </c>
      <c r="G365" s="10">
        <f t="shared" si="100"/>
        <v>1.3119692708693509E-4</v>
      </c>
      <c r="H365" s="10">
        <f t="shared" si="91"/>
        <v>2.8464439584935153E-2</v>
      </c>
      <c r="I365" s="10">
        <f t="shared" si="92"/>
        <v>1.3119692708693653E-4</v>
      </c>
      <c r="J365" s="10">
        <f t="shared" si="93"/>
        <v>5.6648699015334562E-12</v>
      </c>
      <c r="K365" s="12">
        <f t="shared" si="94"/>
        <v>0</v>
      </c>
      <c r="L365" s="10">
        <f t="shared" si="95"/>
        <v>0.90100000757435195</v>
      </c>
      <c r="M365" s="13">
        <f t="shared" si="96"/>
        <v>3.8069777856965957E-5</v>
      </c>
      <c r="N365" s="14">
        <f t="shared" si="97"/>
        <v>9.4609421126672485E-7</v>
      </c>
      <c r="O365" s="14">
        <f t="shared" si="98"/>
        <v>1.6965279464805663E-8</v>
      </c>
      <c r="P365" s="15">
        <v>363</v>
      </c>
      <c r="Q365" s="8">
        <f t="shared" si="99"/>
        <v>0.90100000756883292</v>
      </c>
      <c r="R365" s="201"/>
      <c r="S365" s="22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x14ac:dyDescent="0.25">
      <c r="A366" s="8">
        <f t="shared" si="87"/>
        <v>-2.8277907223045681E-2</v>
      </c>
      <c r="B366" s="7">
        <v>2.8277907223045681E-2</v>
      </c>
      <c r="C366" s="7">
        <v>0.89464167122297245</v>
      </c>
      <c r="D366" s="10">
        <f t="shared" si="88"/>
        <v>0.50446838341352185</v>
      </c>
      <c r="E366" s="10">
        <f t="shared" si="89"/>
        <v>2.8148278844400021E-2</v>
      </c>
      <c r="F366" s="10">
        <f t="shared" si="90"/>
        <v>2.4102121586153482E-8</v>
      </c>
      <c r="G366" s="10">
        <f t="shared" si="100"/>
        <v>1.2960427095412563E-4</v>
      </c>
      <c r="H366" s="10">
        <f t="shared" si="91"/>
        <v>2.8148302946521608E-2</v>
      </c>
      <c r="I366" s="10">
        <f t="shared" si="92"/>
        <v>1.2960427095412504E-4</v>
      </c>
      <c r="J366" s="10">
        <f t="shared" si="93"/>
        <v>5.5699478664451072E-12</v>
      </c>
      <c r="K366" s="12">
        <f t="shared" si="94"/>
        <v>0</v>
      </c>
      <c r="L366" s="10">
        <f t="shared" si="95"/>
        <v>0.9010000073747314</v>
      </c>
      <c r="M366" s="13">
        <f t="shared" si="96"/>
        <v>4.0428438618764925E-5</v>
      </c>
      <c r="N366" s="14">
        <f t="shared" si="97"/>
        <v>9.3574141102813406E-7</v>
      </c>
      <c r="O366" s="14">
        <f t="shared" si="98"/>
        <v>1.6555590494782799E-8</v>
      </c>
      <c r="P366" s="15">
        <v>364</v>
      </c>
      <c r="Q366" s="8">
        <f t="shared" si="99"/>
        <v>0.90100000736930486</v>
      </c>
      <c r="R366" s="201"/>
      <c r="S366" s="22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x14ac:dyDescent="0.25">
      <c r="A367" s="8">
        <f t="shared" si="87"/>
        <v>-2.7854268163524178E-2</v>
      </c>
      <c r="B367" s="7">
        <v>2.7854268163524178E-2</v>
      </c>
      <c r="C367" s="7">
        <v>0.89490966577808539</v>
      </c>
      <c r="D367" s="10">
        <f t="shared" si="88"/>
        <v>0.50404474435400037</v>
      </c>
      <c r="E367" s="10">
        <f t="shared" si="89"/>
        <v>2.7726759026727166E-2</v>
      </c>
      <c r="F367" s="10">
        <f t="shared" si="90"/>
        <v>2.3258688569802964E-8</v>
      </c>
      <c r="G367" s="10">
        <f t="shared" si="100"/>
        <v>1.2748587266259159E-4</v>
      </c>
      <c r="H367" s="10">
        <f t="shared" si="91"/>
        <v>2.7726782285415735E-2</v>
      </c>
      <c r="I367" s="10">
        <f t="shared" si="92"/>
        <v>1.2748587266259254E-4</v>
      </c>
      <c r="J367" s="10">
        <f t="shared" si="93"/>
        <v>5.4458511664546723E-12</v>
      </c>
      <c r="K367" s="12">
        <f t="shared" si="94"/>
        <v>0</v>
      </c>
      <c r="L367" s="10">
        <f t="shared" si="95"/>
        <v>0.90100000711672801</v>
      </c>
      <c r="M367" s="13">
        <f t="shared" si="96"/>
        <v>3.7092257621179099E-5</v>
      </c>
      <c r="N367" s="14">
        <f t="shared" si="97"/>
        <v>9.2211368462461375E-7</v>
      </c>
      <c r="O367" s="14">
        <f t="shared" si="98"/>
        <v>1.6018385086633159E-8</v>
      </c>
      <c r="P367" s="15">
        <v>365</v>
      </c>
      <c r="Q367" s="8">
        <f t="shared" si="99"/>
        <v>0.90100000711142236</v>
      </c>
      <c r="R367" s="201"/>
      <c r="S367" s="22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x14ac:dyDescent="0.25">
      <c r="A368" s="8">
        <f t="shared" si="87"/>
        <v>-2.7536538868883499E-2</v>
      </c>
      <c r="B368" s="7">
        <v>2.7536538868883499E-2</v>
      </c>
      <c r="C368" s="7">
        <v>0.89447995458147922</v>
      </c>
      <c r="D368" s="10">
        <f t="shared" si="88"/>
        <v>0.50372701505935968</v>
      </c>
      <c r="E368" s="10">
        <f t="shared" si="89"/>
        <v>2.7410615299903907E-2</v>
      </c>
      <c r="F368" s="10">
        <f t="shared" si="90"/>
        <v>2.2645532934743824E-8</v>
      </c>
      <c r="G368" s="10">
        <f t="shared" si="100"/>
        <v>1.2590091809205894E-4</v>
      </c>
      <c r="H368" s="10">
        <f t="shared" si="91"/>
        <v>2.7410637945436842E-2</v>
      </c>
      <c r="I368" s="10">
        <f t="shared" si="92"/>
        <v>1.2590091809205873E-4</v>
      </c>
      <c r="J368" s="10">
        <f t="shared" si="93"/>
        <v>5.3545989267929027E-12</v>
      </c>
      <c r="K368" s="12">
        <f t="shared" si="94"/>
        <v>0</v>
      </c>
      <c r="L368" s="10">
        <f t="shared" si="95"/>
        <v>0.90100000692916471</v>
      </c>
      <c r="M368" s="13">
        <f t="shared" si="96"/>
        <v>4.2511082616559068E-5</v>
      </c>
      <c r="N368" s="14">
        <f t="shared" si="97"/>
        <v>9.1202329131884883E-7</v>
      </c>
      <c r="O368" s="14">
        <f t="shared" si="98"/>
        <v>1.562222382351042E-8</v>
      </c>
      <c r="P368" s="15">
        <v>366</v>
      </c>
      <c r="Q368" s="8">
        <f t="shared" si="99"/>
        <v>0.90100000692394799</v>
      </c>
      <c r="R368" s="201"/>
      <c r="S368" s="22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x14ac:dyDescent="0.25">
      <c r="A369" s="8">
        <f t="shared" si="87"/>
        <v>-2.721880957424222E-2</v>
      </c>
      <c r="B369" s="7">
        <v>2.721880957424222E-2</v>
      </c>
      <c r="C369" s="7">
        <v>0.89480542876847902</v>
      </c>
      <c r="D369" s="10">
        <f t="shared" si="88"/>
        <v>0.50340928576471833</v>
      </c>
      <c r="E369" s="10">
        <f t="shared" si="89"/>
        <v>2.7094468273256733E-2</v>
      </c>
      <c r="F369" s="10">
        <f t="shared" si="90"/>
        <v>2.2048535383490089E-8</v>
      </c>
      <c r="G369" s="10">
        <f t="shared" si="100"/>
        <v>1.2431924718522835E-4</v>
      </c>
      <c r="H369" s="10">
        <f t="shared" si="91"/>
        <v>2.7094490321792116E-2</v>
      </c>
      <c r="I369" s="10">
        <f t="shared" si="92"/>
        <v>1.2431924718522898E-4</v>
      </c>
      <c r="J369" s="10">
        <f t="shared" si="93"/>
        <v>5.2648747248173089E-12</v>
      </c>
      <c r="K369" s="12">
        <f t="shared" si="94"/>
        <v>0</v>
      </c>
      <c r="L369" s="10">
        <f t="shared" si="95"/>
        <v>0.90100000674654335</v>
      </c>
      <c r="M369" s="13">
        <f t="shared" si="96"/>
        <v>3.8372796326319574E-5</v>
      </c>
      <c r="N369" s="14">
        <f t="shared" si="97"/>
        <v>9.0204331221485096E-7</v>
      </c>
      <c r="O369" s="14">
        <f t="shared" si="98"/>
        <v>1.5231806211833134E-8</v>
      </c>
      <c r="P369" s="15">
        <v>367</v>
      </c>
      <c r="Q369" s="8">
        <f t="shared" si="99"/>
        <v>0.90100000674141401</v>
      </c>
      <c r="R369" s="201"/>
      <c r="S369" s="22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x14ac:dyDescent="0.25">
      <c r="A370" s="8">
        <f t="shared" si="87"/>
        <v>-2.6901080279601544E-2</v>
      </c>
      <c r="B370" s="7">
        <v>2.6901080279601544E-2</v>
      </c>
      <c r="C370" s="7">
        <v>0.89495312770868862</v>
      </c>
      <c r="D370" s="10">
        <f t="shared" si="88"/>
        <v>0.50309155647007775</v>
      </c>
      <c r="E370" s="10">
        <f t="shared" si="89"/>
        <v>2.6778317957355469E-2</v>
      </c>
      <c r="F370" s="10">
        <f t="shared" si="90"/>
        <v>2.146727040301456E-8</v>
      </c>
      <c r="G370" s="10">
        <f t="shared" si="100"/>
        <v>1.22740849799019E-4</v>
      </c>
      <c r="H370" s="10">
        <f t="shared" si="91"/>
        <v>2.6778339424625871E-2</v>
      </c>
      <c r="I370" s="10">
        <f t="shared" si="92"/>
        <v>1.2274084979901973E-4</v>
      </c>
      <c r="J370" s="10">
        <f t="shared" si="93"/>
        <v>5.1766535107297739E-12</v>
      </c>
      <c r="K370" s="12">
        <f t="shared" si="94"/>
        <v>0</v>
      </c>
      <c r="L370" s="10">
        <f t="shared" si="95"/>
        <v>0.90100000656873369</v>
      </c>
      <c r="M370" s="13">
        <f t="shared" si="96"/>
        <v>3.6564743948059946E-5</v>
      </c>
      <c r="N370" s="14">
        <f t="shared" si="97"/>
        <v>8.9217253914172611E-7</v>
      </c>
      <c r="O370" s="14">
        <f t="shared" si="98"/>
        <v>1.4847100149981913E-8</v>
      </c>
      <c r="P370" s="15">
        <v>368</v>
      </c>
      <c r="Q370" s="8">
        <f t="shared" si="99"/>
        <v>0.90100000656369028</v>
      </c>
      <c r="R370" s="201"/>
      <c r="S370" s="22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x14ac:dyDescent="0.25">
      <c r="A371" s="8">
        <f t="shared" si="87"/>
        <v>-2.6583350984960868E-2</v>
      </c>
      <c r="B371" s="7">
        <v>2.6583350984960868E-2</v>
      </c>
      <c r="C371" s="7">
        <v>0.89468573240064342</v>
      </c>
      <c r="D371" s="10">
        <f t="shared" si="88"/>
        <v>0.50277382717543706</v>
      </c>
      <c r="E371" s="10">
        <f t="shared" si="89"/>
        <v>2.6462164362715535E-2</v>
      </c>
      <c r="F371" s="10">
        <f t="shared" si="90"/>
        <v>2.0901323547120296E-8</v>
      </c>
      <c r="G371" s="10">
        <f t="shared" si="100"/>
        <v>1.2116571583187241E-4</v>
      </c>
      <c r="H371" s="10">
        <f t="shared" si="91"/>
        <v>2.6462185264039081E-2</v>
      </c>
      <c r="I371" s="10">
        <f t="shared" si="92"/>
        <v>1.211657158318726E-4</v>
      </c>
      <c r="J371" s="10">
        <f t="shared" si="93"/>
        <v>5.0899144096985321E-12</v>
      </c>
      <c r="K371" s="12">
        <f t="shared" si="94"/>
        <v>0</v>
      </c>
      <c r="L371" s="10">
        <f t="shared" si="95"/>
        <v>0.90100000639560907</v>
      </c>
      <c r="M371" s="13">
        <f t="shared" si="96"/>
        <v>3.9870056083499426E-5</v>
      </c>
      <c r="N371" s="14">
        <f t="shared" si="97"/>
        <v>8.8240977715281704E-7</v>
      </c>
      <c r="O371" s="14">
        <f t="shared" si="98"/>
        <v>1.4468073715453391E-8</v>
      </c>
      <c r="P371" s="15">
        <v>369</v>
      </c>
      <c r="Q371" s="8">
        <f t="shared" si="99"/>
        <v>0.90100000639065014</v>
      </c>
      <c r="R371" s="201"/>
      <c r="S371" s="22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x14ac:dyDescent="0.25">
      <c r="A372" s="8">
        <f t="shared" si="87"/>
        <v>-2.6371531455199815E-2</v>
      </c>
      <c r="B372" s="7">
        <v>2.6371531455199815E-2</v>
      </c>
      <c r="C372" s="7">
        <v>0.89475663671362282</v>
      </c>
      <c r="D372" s="10">
        <f t="shared" si="88"/>
        <v>0.50256200764567593</v>
      </c>
      <c r="E372" s="10">
        <f t="shared" si="89"/>
        <v>2.6251393483269686E-2</v>
      </c>
      <c r="F372" s="10">
        <f t="shared" si="90"/>
        <v>2.0532335957967935E-8</v>
      </c>
      <c r="G372" s="10">
        <f t="shared" si="100"/>
        <v>1.2011743456127877E-4</v>
      </c>
      <c r="H372" s="10">
        <f t="shared" si="91"/>
        <v>2.6251414015605642E-2</v>
      </c>
      <c r="I372" s="10">
        <f t="shared" si="92"/>
        <v>1.2011743456128029E-4</v>
      </c>
      <c r="J372" s="10">
        <f t="shared" si="93"/>
        <v>5.0328927191955851E-12</v>
      </c>
      <c r="K372" s="12">
        <f t="shared" si="94"/>
        <v>0</v>
      </c>
      <c r="L372" s="10">
        <f t="shared" si="95"/>
        <v>0.90100000628273424</v>
      </c>
      <c r="M372" s="13">
        <f t="shared" si="96"/>
        <v>3.8979663576506556E-5</v>
      </c>
      <c r="N372" s="14">
        <f t="shared" si="97"/>
        <v>8.7596069113690645E-7</v>
      </c>
      <c r="O372" s="14">
        <f t="shared" si="98"/>
        <v>1.4218529090724086E-8</v>
      </c>
      <c r="P372" s="15">
        <v>370</v>
      </c>
      <c r="Q372" s="8">
        <f t="shared" si="99"/>
        <v>0.90100000627783094</v>
      </c>
      <c r="R372" s="201"/>
      <c r="S372" s="22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x14ac:dyDescent="0.25">
      <c r="A373" s="8">
        <f t="shared" si="87"/>
        <v>-2.6053802160559136E-2</v>
      </c>
      <c r="B373" s="7">
        <v>2.6053802160559136E-2</v>
      </c>
      <c r="C373" s="7">
        <v>0.8951883903929766</v>
      </c>
      <c r="D373" s="10">
        <f t="shared" si="88"/>
        <v>0.50224427835103524</v>
      </c>
      <c r="E373" s="10">
        <f t="shared" si="89"/>
        <v>2.593523444729276E-2</v>
      </c>
      <c r="F373" s="10">
        <f t="shared" si="90"/>
        <v>1.999102778436886E-8</v>
      </c>
      <c r="G373" s="10">
        <f t="shared" si="100"/>
        <v>1.1854771729002955E-4</v>
      </c>
      <c r="H373" s="10">
        <f t="shared" si="91"/>
        <v>2.5935254438320544E-2</v>
      </c>
      <c r="I373" s="10">
        <f t="shared" si="92"/>
        <v>1.1854771729002938E-4</v>
      </c>
      <c r="J373" s="10">
        <f t="shared" si="93"/>
        <v>4.9485625737516426E-12</v>
      </c>
      <c r="K373" s="12">
        <f t="shared" si="94"/>
        <v>0</v>
      </c>
      <c r="L373" s="10">
        <f t="shared" si="95"/>
        <v>0.90100000611714526</v>
      </c>
      <c r="M373" s="13">
        <f t="shared" si="96"/>
        <v>3.3774877325404435E-5</v>
      </c>
      <c r="N373" s="14">
        <f t="shared" si="97"/>
        <v>8.6637532760966376E-7</v>
      </c>
      <c r="O373" s="14">
        <f t="shared" si="98"/>
        <v>1.3848898246075966E-8</v>
      </c>
      <c r="P373" s="15">
        <v>371</v>
      </c>
      <c r="Q373" s="8">
        <f t="shared" si="99"/>
        <v>0.90100000611232411</v>
      </c>
      <c r="R373" s="201"/>
      <c r="S373" s="22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x14ac:dyDescent="0.25">
      <c r="A374" s="8">
        <f t="shared" si="87"/>
        <v>-2.5736072865917857E-2</v>
      </c>
      <c r="B374" s="7">
        <v>2.5736072865917857E-2</v>
      </c>
      <c r="C374" s="7">
        <v>0.89497880928140749</v>
      </c>
      <c r="D374" s="10">
        <f t="shared" si="88"/>
        <v>0.501926549056394</v>
      </c>
      <c r="E374" s="10">
        <f t="shared" si="89"/>
        <v>2.5619072160365408E-2</v>
      </c>
      <c r="F374" s="10">
        <f t="shared" si="90"/>
        <v>1.9463985135192407E-8</v>
      </c>
      <c r="G374" s="10">
        <f t="shared" si="100"/>
        <v>1.1698123670167426E-4</v>
      </c>
      <c r="H374" s="10">
        <f t="shared" si="91"/>
        <v>2.5619091624350544E-2</v>
      </c>
      <c r="I374" s="10">
        <f t="shared" si="92"/>
        <v>1.1698123670167402E-4</v>
      </c>
      <c r="J374" s="10">
        <f t="shared" si="93"/>
        <v>4.8656393919696231E-12</v>
      </c>
      <c r="K374" s="12">
        <f t="shared" si="94"/>
        <v>0</v>
      </c>
      <c r="L374" s="10">
        <f t="shared" si="95"/>
        <v>0.90100000595591945</v>
      </c>
      <c r="M374" s="13">
        <f t="shared" si="96"/>
        <v>3.62548093931538E-5</v>
      </c>
      <c r="N374" s="14">
        <f t="shared" si="97"/>
        <v>8.5689485215470683E-7</v>
      </c>
      <c r="O374" s="14">
        <f t="shared" si="98"/>
        <v>1.3484862769984023E-8</v>
      </c>
      <c r="P374" s="15">
        <v>372</v>
      </c>
      <c r="Q374" s="8">
        <f t="shared" si="99"/>
        <v>0.90100000595117902</v>
      </c>
      <c r="R374" s="201"/>
      <c r="S374" s="22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x14ac:dyDescent="0.25">
      <c r="A375" s="8">
        <f t="shared" si="87"/>
        <v>-2.5524253336157408E-2</v>
      </c>
      <c r="B375" s="7">
        <v>2.5524253336157408E-2</v>
      </c>
      <c r="C375" s="7">
        <v>0.89486971195638532</v>
      </c>
      <c r="D375" s="10">
        <f t="shared" si="88"/>
        <v>0.50171472952663354</v>
      </c>
      <c r="E375" s="10">
        <f t="shared" si="89"/>
        <v>2.5408295501432726E-2</v>
      </c>
      <c r="F375" s="10">
        <f t="shared" si="90"/>
        <v>1.9120362729530708E-8</v>
      </c>
      <c r="G375" s="10">
        <f t="shared" si="100"/>
        <v>1.1593870955081687E-4</v>
      </c>
      <c r="H375" s="10">
        <f t="shared" si="91"/>
        <v>2.5408314621795457E-2</v>
      </c>
      <c r="I375" s="10">
        <f t="shared" si="92"/>
        <v>1.1593870955081579E-4</v>
      </c>
      <c r="J375" s="10">
        <f t="shared" si="93"/>
        <v>4.8111352061792574E-12</v>
      </c>
      <c r="K375" s="12">
        <f t="shared" si="94"/>
        <v>0</v>
      </c>
      <c r="L375" s="10">
        <f t="shared" si="95"/>
        <v>0.90100000585080253</v>
      </c>
      <c r="M375" s="13">
        <f t="shared" si="96"/>
        <v>3.7580503231928997E-5</v>
      </c>
      <c r="N375" s="14">
        <f t="shared" si="97"/>
        <v>8.5063223905577035E-7</v>
      </c>
      <c r="O375" s="14">
        <f t="shared" si="98"/>
        <v>1.3245265539317654E-8</v>
      </c>
      <c r="P375" s="15">
        <v>373</v>
      </c>
      <c r="Q375" s="8">
        <f t="shared" si="99"/>
        <v>0.90100000584611528</v>
      </c>
      <c r="R375" s="201"/>
      <c r="S375" s="22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x14ac:dyDescent="0.25">
      <c r="A376" s="8">
        <f t="shared" si="87"/>
        <v>-2.5206524041516128E-2</v>
      </c>
      <c r="B376" s="7">
        <v>2.5206524041516128E-2</v>
      </c>
      <c r="C376" s="7">
        <v>0.89486090253352024</v>
      </c>
      <c r="D376" s="10">
        <f t="shared" si="88"/>
        <v>0.5013970002319923</v>
      </c>
      <c r="E376" s="10">
        <f t="shared" si="89"/>
        <v>2.5092127819179383E-2</v>
      </c>
      <c r="F376" s="10">
        <f t="shared" si="90"/>
        <v>1.8616265835891649E-8</v>
      </c>
      <c r="G376" s="10">
        <f t="shared" si="100"/>
        <v>1.1437760134039299E-4</v>
      </c>
      <c r="H376" s="10">
        <f t="shared" si="91"/>
        <v>2.5092146435445217E-2</v>
      </c>
      <c r="I376" s="10">
        <f t="shared" si="92"/>
        <v>1.1437760134039444E-4</v>
      </c>
      <c r="J376" s="10">
        <f t="shared" si="93"/>
        <v>4.7305166058256977E-12</v>
      </c>
      <c r="K376" s="12">
        <f t="shared" si="94"/>
        <v>0</v>
      </c>
      <c r="L376" s="10">
        <f t="shared" si="95"/>
        <v>0.90100000569659477</v>
      </c>
      <c r="M376" s="13">
        <f t="shared" si="96"/>
        <v>3.7688587646871738E-5</v>
      </c>
      <c r="N376" s="14">
        <f t="shared" si="97"/>
        <v>8.4132403280960969E-7</v>
      </c>
      <c r="O376" s="14">
        <f t="shared" si="98"/>
        <v>1.2890486264864803E-8</v>
      </c>
      <c r="P376" s="15">
        <v>374</v>
      </c>
      <c r="Q376" s="8">
        <f t="shared" si="99"/>
        <v>0.90100000569198602</v>
      </c>
      <c r="R376" s="201"/>
      <c r="S376" s="22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x14ac:dyDescent="0.25">
      <c r="A377" s="8">
        <f t="shared" si="87"/>
        <v>-2.4994704511755676E-2</v>
      </c>
      <c r="B377" s="7">
        <v>2.4994704511755676E-2</v>
      </c>
      <c r="C377" s="7">
        <v>0.89520145327055234</v>
      </c>
      <c r="D377" s="10">
        <f t="shared" si="88"/>
        <v>0.50118518070223184</v>
      </c>
      <c r="E377" s="10">
        <f t="shared" si="89"/>
        <v>2.4881347572867779E-2</v>
      </c>
      <c r="F377" s="10">
        <f t="shared" si="90"/>
        <v>1.8287603724991743E-8</v>
      </c>
      <c r="G377" s="10">
        <f t="shared" si="100"/>
        <v>1.1333864660664772E-4</v>
      </c>
      <c r="H377" s="10">
        <f t="shared" si="91"/>
        <v>2.4881365860471506E-2</v>
      </c>
      <c r="I377" s="10">
        <f t="shared" si="92"/>
        <v>1.1333864660664622E-4</v>
      </c>
      <c r="J377" s="10">
        <f t="shared" si="93"/>
        <v>4.6775237578561808E-12</v>
      </c>
      <c r="K377" s="12">
        <f t="shared" si="94"/>
        <v>0</v>
      </c>
      <c r="L377" s="10">
        <f t="shared" si="95"/>
        <v>0.90100000559605364</v>
      </c>
      <c r="M377" s="13">
        <f t="shared" si="96"/>
        <v>3.3623209071576593E-5</v>
      </c>
      <c r="N377" s="14">
        <f t="shared" si="97"/>
        <v>8.3517521734077137E-7</v>
      </c>
      <c r="O377" s="14">
        <f t="shared" si="98"/>
        <v>1.2657031074644268E-8</v>
      </c>
      <c r="P377" s="15">
        <v>375</v>
      </c>
      <c r="Q377" s="8">
        <f t="shared" si="99"/>
        <v>0.90100000559149651</v>
      </c>
      <c r="R377" s="201"/>
      <c r="S377" s="22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x14ac:dyDescent="0.25">
      <c r="A378" s="8">
        <f t="shared" si="87"/>
        <v>-2.4676975217115E-2</v>
      </c>
      <c r="B378" s="7">
        <v>2.4676975217115E-2</v>
      </c>
      <c r="C378" s="7">
        <v>0.89492767997144584</v>
      </c>
      <c r="D378" s="10">
        <f t="shared" si="88"/>
        <v>0.50086745140759115</v>
      </c>
      <c r="E378" s="10">
        <f t="shared" si="89"/>
        <v>2.4565174523742406E-2</v>
      </c>
      <c r="F378" s="10">
        <f t="shared" si="90"/>
        <v>1.7805453941453876E-8</v>
      </c>
      <c r="G378" s="10">
        <f t="shared" si="100"/>
        <v>1.1178288331950559E-4</v>
      </c>
      <c r="H378" s="10">
        <f t="shared" si="91"/>
        <v>2.4565192329196347E-2</v>
      </c>
      <c r="I378" s="10">
        <f t="shared" si="92"/>
        <v>1.1178288331950593E-4</v>
      </c>
      <c r="J378" s="10">
        <f t="shared" si="93"/>
        <v>4.5991471144357737E-12</v>
      </c>
      <c r="K378" s="12">
        <f t="shared" si="94"/>
        <v>0</v>
      </c>
      <c r="L378" s="10">
        <f t="shared" si="95"/>
        <v>0.90100000544855829</v>
      </c>
      <c r="M378" s="13">
        <f t="shared" si="96"/>
        <v>3.6873136699988945E-5</v>
      </c>
      <c r="N378" s="14">
        <f t="shared" si="97"/>
        <v>8.2603615009671948E-7</v>
      </c>
      <c r="O378" s="14">
        <f t="shared" si="98"/>
        <v>1.2311421933775633E-8</v>
      </c>
      <c r="P378" s="15">
        <v>376</v>
      </c>
      <c r="Q378" s="8">
        <f t="shared" si="99"/>
        <v>0.90100000544407755</v>
      </c>
      <c r="R378" s="201"/>
      <c r="S378" s="22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x14ac:dyDescent="0.25">
      <c r="A379" s="8">
        <f t="shared" si="87"/>
        <v>-2.4465155687353947E-2</v>
      </c>
      <c r="B379" s="7">
        <v>2.4465155687353947E-2</v>
      </c>
      <c r="C379" s="7">
        <v>0.89500653653543105</v>
      </c>
      <c r="D379" s="10">
        <f t="shared" si="88"/>
        <v>0.50065563187783013</v>
      </c>
      <c r="E379" s="10">
        <f t="shared" si="89"/>
        <v>2.4354390708943352E-2</v>
      </c>
      <c r="F379" s="10">
        <f t="shared" si="90"/>
        <v>1.7491101118405995E-8</v>
      </c>
      <c r="G379" s="10">
        <f t="shared" si="100"/>
        <v>1.1074748276185264E-4</v>
      </c>
      <c r="H379" s="10">
        <f t="shared" si="91"/>
        <v>2.4354408200044472E-2</v>
      </c>
      <c r="I379" s="10">
        <f t="shared" si="92"/>
        <v>1.1074748276185148E-4</v>
      </c>
      <c r="J379" s="10">
        <f t="shared" si="93"/>
        <v>4.5476238546235662E-12</v>
      </c>
      <c r="K379" s="12">
        <f t="shared" si="94"/>
        <v>0</v>
      </c>
      <c r="L379" s="10">
        <f t="shared" si="95"/>
        <v>0.90100000535239366</v>
      </c>
      <c r="M379" s="13">
        <f t="shared" si="96"/>
        <v>3.5921668459903191E-5</v>
      </c>
      <c r="N379" s="14">
        <f t="shared" si="97"/>
        <v>8.1999906451348861E-7</v>
      </c>
      <c r="O379" s="14">
        <f t="shared" si="98"/>
        <v>1.2084051672028511E-8</v>
      </c>
      <c r="P379" s="15">
        <v>377</v>
      </c>
      <c r="Q379" s="8">
        <f t="shared" si="99"/>
        <v>0.9010000053479631</v>
      </c>
      <c r="R379" s="201"/>
      <c r="S379" s="22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x14ac:dyDescent="0.25">
      <c r="A380" s="8">
        <f t="shared" si="87"/>
        <v>-2.4147426392713268E-2</v>
      </c>
      <c r="B380" s="7">
        <v>2.4147426392713268E-2</v>
      </c>
      <c r="C380" s="7">
        <v>0.89486220942546479</v>
      </c>
      <c r="D380" s="10">
        <f t="shared" si="88"/>
        <v>0.50033790258318944</v>
      </c>
      <c r="E380" s="10">
        <f t="shared" si="89"/>
        <v>2.4038212321169428E-2</v>
      </c>
      <c r="F380" s="10">
        <f t="shared" si="90"/>
        <v>1.7029943334858994E-8</v>
      </c>
      <c r="G380" s="10">
        <f t="shared" si="100"/>
        <v>1.0919703712908291E-4</v>
      </c>
      <c r="H380" s="10">
        <f t="shared" si="91"/>
        <v>2.4038229351112762E-2</v>
      </c>
      <c r="I380" s="10">
        <f t="shared" si="92"/>
        <v>1.0919703712908378E-4</v>
      </c>
      <c r="J380" s="10">
        <f t="shared" si="93"/>
        <v>4.4714223686746465E-12</v>
      </c>
      <c r="K380" s="12">
        <f t="shared" si="94"/>
        <v>0</v>
      </c>
      <c r="L380" s="10">
        <f t="shared" si="95"/>
        <v>0.90100000521131884</v>
      </c>
      <c r="M380" s="13">
        <f t="shared" si="96"/>
        <v>3.7672537108847735E-5</v>
      </c>
      <c r="N380" s="14">
        <f t="shared" si="97"/>
        <v>8.1102606294353651E-7</v>
      </c>
      <c r="O380" s="14">
        <f t="shared" si="98"/>
        <v>1.1747527394829473E-8</v>
      </c>
      <c r="P380" s="15">
        <v>378</v>
      </c>
      <c r="Q380" s="8">
        <f t="shared" si="99"/>
        <v>0.90100000520696255</v>
      </c>
      <c r="R380" s="201"/>
      <c r="S380" s="22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x14ac:dyDescent="0.25">
      <c r="A381" s="8">
        <f t="shared" si="87"/>
        <v>-2.3935606862952818E-2</v>
      </c>
      <c r="B381" s="7">
        <v>2.3935606862952818E-2</v>
      </c>
      <c r="C381" s="7">
        <v>0.89525480914607147</v>
      </c>
      <c r="D381" s="10">
        <f t="shared" si="88"/>
        <v>0.50012608305342898</v>
      </c>
      <c r="E381" s="10">
        <f t="shared" si="89"/>
        <v>2.3827424956624599E-2</v>
      </c>
      <c r="F381" s="10">
        <f t="shared" si="90"/>
        <v>1.6729277040284936E-8</v>
      </c>
      <c r="G381" s="10">
        <f t="shared" si="100"/>
        <v>1.0816517262984826E-4</v>
      </c>
      <c r="H381" s="10">
        <f t="shared" si="91"/>
        <v>2.3827441685901639E-2</v>
      </c>
      <c r="I381" s="10">
        <f t="shared" si="92"/>
        <v>1.0816517262984849E-4</v>
      </c>
      <c r="J381" s="10">
        <f t="shared" si="93"/>
        <v>4.4213311223225645E-12</v>
      </c>
      <c r="K381" s="12">
        <f t="shared" si="94"/>
        <v>0</v>
      </c>
      <c r="L381" s="10">
        <f t="shared" si="95"/>
        <v>0.90100000511934042</v>
      </c>
      <c r="M381" s="13">
        <f t="shared" si="96"/>
        <v>3.3007276771265714E-5</v>
      </c>
      <c r="N381" s="14">
        <f t="shared" si="97"/>
        <v>8.0509867705309266E-7</v>
      </c>
      <c r="O381" s="14">
        <f t="shared" si="98"/>
        <v>1.1526185479149698E-8</v>
      </c>
      <c r="P381" s="15">
        <v>379</v>
      </c>
      <c r="Q381" s="8">
        <f t="shared" si="99"/>
        <v>0.90100000511503286</v>
      </c>
      <c r="R381" s="201"/>
      <c r="S381" s="22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x14ac:dyDescent="0.25">
      <c r="A382" s="8">
        <f t="shared" si="87"/>
        <v>-2.3723787333191765E-2</v>
      </c>
      <c r="B382" s="7">
        <v>2.3723787333191765E-2</v>
      </c>
      <c r="C382" s="7">
        <v>0.8951363341705928</v>
      </c>
      <c r="D382" s="10">
        <f t="shared" si="88"/>
        <v>0.49991426352366791</v>
      </c>
      <c r="E382" s="10">
        <f t="shared" si="89"/>
        <v>2.3616636177394401E-2</v>
      </c>
      <c r="F382" s="10">
        <f t="shared" si="90"/>
        <v>1.6433917082842598E-8</v>
      </c>
      <c r="G382" s="10">
        <f t="shared" si="100"/>
        <v>1.0713471750847803E-4</v>
      </c>
      <c r="H382" s="10">
        <f t="shared" si="91"/>
        <v>2.3616652611311482E-2</v>
      </c>
      <c r="I382" s="10">
        <f t="shared" si="92"/>
        <v>1.0713471750847953E-4</v>
      </c>
      <c r="J382" s="10">
        <f t="shared" si="93"/>
        <v>4.3718034964285556E-12</v>
      </c>
      <c r="K382" s="12">
        <f t="shared" si="94"/>
        <v>0</v>
      </c>
      <c r="L382" s="10">
        <f t="shared" si="95"/>
        <v>0.90100000502898481</v>
      </c>
      <c r="M382" s="13">
        <f t="shared" si="96"/>
        <v>3.4382635935555711E-5</v>
      </c>
      <c r="N382" s="14">
        <f t="shared" si="97"/>
        <v>7.9921461088589266E-7</v>
      </c>
      <c r="O382" s="14">
        <f t="shared" si="98"/>
        <v>1.1307239176484144E-8</v>
      </c>
      <c r="P382" s="15">
        <v>380</v>
      </c>
      <c r="Q382" s="8">
        <f t="shared" si="99"/>
        <v>0.90100000502472555</v>
      </c>
      <c r="R382" s="201"/>
      <c r="S382" s="22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x14ac:dyDescent="0.25">
      <c r="A383" s="8">
        <f t="shared" si="87"/>
        <v>-2.3511967803431313E-2</v>
      </c>
      <c r="B383" s="7">
        <v>2.3511967803431313E-2</v>
      </c>
      <c r="C383" s="7">
        <v>0.89495433626712273</v>
      </c>
      <c r="D383" s="10">
        <f t="shared" si="88"/>
        <v>0.49970244399390745</v>
      </c>
      <c r="E383" s="10">
        <f t="shared" si="89"/>
        <v>2.3405845986445101E-2</v>
      </c>
      <c r="F383" s="10">
        <f t="shared" si="90"/>
        <v>1.6143769865908668E-8</v>
      </c>
      <c r="G383" s="10">
        <f t="shared" si="100"/>
        <v>1.0610566889351913E-4</v>
      </c>
      <c r="H383" s="10">
        <f t="shared" si="91"/>
        <v>2.3405862130214967E-2</v>
      </c>
      <c r="I383" s="10">
        <f t="shared" si="92"/>
        <v>1.0610566889351898E-4</v>
      </c>
      <c r="J383" s="10">
        <f t="shared" si="93"/>
        <v>4.322826966093552E-12</v>
      </c>
      <c r="K383" s="12">
        <f t="shared" si="94"/>
        <v>0</v>
      </c>
      <c r="L383" s="10">
        <f t="shared" si="95"/>
        <v>0.90100000494022359</v>
      </c>
      <c r="M383" s="13">
        <f t="shared" si="96"/>
        <v>3.6550109704913076E-5</v>
      </c>
      <c r="N383" s="14">
        <f t="shared" si="97"/>
        <v>7.9337354783684893E-7</v>
      </c>
      <c r="O383" s="14">
        <f t="shared" si="98"/>
        <v>1.1090679550976183E-8</v>
      </c>
      <c r="P383" s="15">
        <v>381</v>
      </c>
      <c r="Q383" s="8">
        <f t="shared" si="99"/>
        <v>0.90100000493601207</v>
      </c>
      <c r="R383" s="201"/>
      <c r="S383" s="22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x14ac:dyDescent="0.25">
      <c r="A384" s="8">
        <f t="shared" si="87"/>
        <v>-2.3300148273670863E-2</v>
      </c>
      <c r="B384" s="7">
        <v>2.3300148273670863E-2</v>
      </c>
      <c r="C384" s="7">
        <v>0.89536631557253199</v>
      </c>
      <c r="D384" s="10">
        <f t="shared" si="88"/>
        <v>0.49949062446414705</v>
      </c>
      <c r="E384" s="10">
        <f t="shared" si="89"/>
        <v>2.3195054386731806E-2</v>
      </c>
      <c r="F384" s="10">
        <f t="shared" si="90"/>
        <v>1.5858743421383341E-8</v>
      </c>
      <c r="G384" s="10">
        <f t="shared" si="100"/>
        <v>1.0507802392123455E-4</v>
      </c>
      <c r="H384" s="10">
        <f t="shared" si="91"/>
        <v>2.3195070245475229E-2</v>
      </c>
      <c r="I384" s="10">
        <f t="shared" si="92"/>
        <v>1.0507802392123331E-4</v>
      </c>
      <c r="J384" s="10">
        <f t="shared" si="93"/>
        <v>4.2744015313175585E-12</v>
      </c>
      <c r="K384" s="12">
        <f t="shared" si="94"/>
        <v>0</v>
      </c>
      <c r="L384" s="10">
        <f t="shared" si="95"/>
        <v>0.90100000485302856</v>
      </c>
      <c r="M384" s="13">
        <f t="shared" si="96"/>
        <v>3.1738454909181932E-5</v>
      </c>
      <c r="N384" s="14">
        <f t="shared" si="97"/>
        <v>7.8757517364066695E-7</v>
      </c>
      <c r="O384" s="14">
        <f t="shared" si="98"/>
        <v>1.0876497699974247E-8</v>
      </c>
      <c r="P384" s="15">
        <v>382</v>
      </c>
      <c r="Q384" s="8">
        <f t="shared" si="99"/>
        <v>0.90100000484886422</v>
      </c>
      <c r="R384" s="201"/>
      <c r="S384" s="22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x14ac:dyDescent="0.25">
      <c r="A385" s="8">
        <f t="shared" si="87"/>
        <v>-2.308832874390981E-2</v>
      </c>
      <c r="B385" s="7">
        <v>2.308832874390981E-2</v>
      </c>
      <c r="C385" s="7">
        <v>0.89489285171197164</v>
      </c>
      <c r="D385" s="10">
        <f t="shared" si="88"/>
        <v>0.49927880493438598</v>
      </c>
      <c r="E385" s="10">
        <f t="shared" si="89"/>
        <v>2.2984261381200216E-2</v>
      </c>
      <c r="F385" s="10">
        <f t="shared" si="90"/>
        <v>1.5578747444442951E-8</v>
      </c>
      <c r="G385" s="10">
        <f t="shared" si="100"/>
        <v>1.0405177973563107E-4</v>
      </c>
      <c r="H385" s="10">
        <f t="shared" si="91"/>
        <v>2.2984276959947661E-2</v>
      </c>
      <c r="I385" s="10">
        <f t="shared" si="92"/>
        <v>1.0405177973563066E-4</v>
      </c>
      <c r="J385" s="10">
        <f t="shared" si="93"/>
        <v>4.2265188421678652E-12</v>
      </c>
      <c r="K385" s="12">
        <f t="shared" si="94"/>
        <v>0</v>
      </c>
      <c r="L385" s="10">
        <f t="shared" si="95"/>
        <v>0.90100000476737219</v>
      </c>
      <c r="M385" s="13">
        <f t="shared" si="96"/>
        <v>3.7297318442088263E-5</v>
      </c>
      <c r="N385" s="14">
        <f t="shared" si="97"/>
        <v>7.8181917631414829E-7</v>
      </c>
      <c r="O385" s="14">
        <f t="shared" si="98"/>
        <v>1.0664684753922788E-8</v>
      </c>
      <c r="P385" s="15">
        <v>383</v>
      </c>
      <c r="Q385" s="8">
        <f t="shared" si="99"/>
        <v>0.90100000476325448</v>
      </c>
      <c r="R385" s="201"/>
      <c r="S385" s="22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x14ac:dyDescent="0.25">
      <c r="A386" s="8">
        <f t="shared" ref="A386:A449" si="101">-B386</f>
        <v>-2.2876509214149358E-2</v>
      </c>
      <c r="B386" s="7">
        <v>2.2876509214149358E-2</v>
      </c>
      <c r="C386" s="7">
        <v>0.89532029666499313</v>
      </c>
      <c r="D386" s="10">
        <f t="shared" ref="D386:D449" si="102">IF(B386=0,"",B386+1/$T$7)</f>
        <v>0.49906698540462552</v>
      </c>
      <c r="E386" s="10">
        <f t="shared" ref="E386:E449" si="103">IF(B386=0,"",$T$18-(LN(1+EXP(-$S$37*(H386-T$18))))/$S$37)</f>
        <v>2.2773466972788509E-2</v>
      </c>
      <c r="F386" s="10">
        <f t="shared" ref="F386:F449" si="104">IF(B386=0,"",B386-E386-G386-V$4*J386)</f>
        <v>1.5303693159584403E-8</v>
      </c>
      <c r="G386" s="10">
        <f t="shared" si="100"/>
        <v>1.0302693348851477E-4</v>
      </c>
      <c r="H386" s="10">
        <f t="shared" ref="H386:H449" si="105">IF(B386=0,"",B386-G386-V$4*J386)</f>
        <v>2.2773482276481669E-2</v>
      </c>
      <c r="I386" s="10">
        <f t="shared" ref="I386:I449" si="106">IF(B386=0,"",B386-H386-V$4*J386)</f>
        <v>1.0302693348851442E-4</v>
      </c>
      <c r="J386" s="10">
        <f t="shared" ref="J386:J449" si="107">IF(B386=0,"",LN(1+EXP($U$37*(B386-$U$39)))/$U$37)</f>
        <v>4.1791747236781199E-12</v>
      </c>
      <c r="K386" s="12">
        <f t="shared" ref="K386:K449" si="108">IF(B386=0,"",-LN(1+EXP($V$41*(B386-$V$39)))/$V$41)</f>
        <v>0</v>
      </c>
      <c r="L386" s="10">
        <f t="shared" ref="L386:L449" si="109">IF(B386=0,"",$S$41*E386+$S$7+$T$41*F386+$U$41*I386+S$43*(J386+K386))</f>
        <v>0.90100000468322738</v>
      </c>
      <c r="M386" s="13">
        <f t="shared" ref="M386:M449" si="110">IF(B386=0,"",(L386-C386)*(L386-C386))</f>
        <v>3.2259083172394465E-5</v>
      </c>
      <c r="N386" s="14">
        <f t="shared" ref="N386:N449" si="111">IF(B386=0,"",1/V$14*LN(1+EXP(V$14*(B386-V$4*J386-T$39))))</f>
        <v>7.7610524615619705E-7</v>
      </c>
      <c r="O386" s="14">
        <f t="shared" ref="O386:O449" si="112">IF(B386=0,"",(N386-I386)^2)</f>
        <v>1.0455231876248241E-8</v>
      </c>
      <c r="P386" s="15">
        <v>384</v>
      </c>
      <c r="Q386" s="8">
        <f t="shared" ref="Q386:Q449" si="113">IF(B386=0,"",S$7+T$41*F386)</f>
        <v>0.90100000467915575</v>
      </c>
      <c r="R386" s="201"/>
      <c r="S386" s="22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x14ac:dyDescent="0.25">
      <c r="A387" s="8">
        <f t="shared" si="101"/>
        <v>-2.2770599449269131E-2</v>
      </c>
      <c r="B387" s="7">
        <v>2.2770599449269131E-2</v>
      </c>
      <c r="C387" s="7">
        <v>0.89486370775996171</v>
      </c>
      <c r="D387" s="10">
        <f t="shared" si="102"/>
        <v>0.49896107563974529</v>
      </c>
      <c r="E387" s="10">
        <f t="shared" si="103"/>
        <v>2.2668069243417743E-2</v>
      </c>
      <c r="F387" s="10">
        <f t="shared" si="104"/>
        <v>1.51679918186181E-8</v>
      </c>
      <c r="G387" s="10">
        <f t="shared" ref="G387:G450" si="114">IF(B387=0,"",1/2*(B387-V$4*J387+T$37)+1/2*POWER((B387-V$4*J387+T$37)^2-4*V$37*(B387-V$4*J387),0.5))</f>
        <v>1.025150337038705E-4</v>
      </c>
      <c r="H387" s="10">
        <f t="shared" si="105"/>
        <v>2.2668084411409561E-2</v>
      </c>
      <c r="I387" s="10">
        <f t="shared" si="106"/>
        <v>1.025150337038717E-4</v>
      </c>
      <c r="J387" s="10">
        <f t="shared" si="107"/>
        <v>4.1556988878519879E-12</v>
      </c>
      <c r="K387" s="12">
        <f t="shared" si="108"/>
        <v>0</v>
      </c>
      <c r="L387" s="10">
        <f t="shared" si="109"/>
        <v>0.90100000464171337</v>
      </c>
      <c r="M387" s="13">
        <f t="shared" si="110"/>
        <v>3.765413942099511E-5</v>
      </c>
      <c r="N387" s="14">
        <f t="shared" si="111"/>
        <v>7.7326396010765555E-7</v>
      </c>
      <c r="O387" s="14">
        <f t="shared" si="112"/>
        <v>1.0351387710593102E-8</v>
      </c>
      <c r="P387" s="15">
        <v>385</v>
      </c>
      <c r="Q387" s="8">
        <f t="shared" si="113"/>
        <v>0.90100000463766461</v>
      </c>
      <c r="R387" s="201"/>
      <c r="S387" s="22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x14ac:dyDescent="0.25">
      <c r="A388" s="8">
        <f t="shared" si="101"/>
        <v>-2.2558779919508078E-2</v>
      </c>
      <c r="B388" s="7">
        <v>2.2558779919508078E-2</v>
      </c>
      <c r="C388" s="7">
        <v>0.89517478201026912</v>
      </c>
      <c r="D388" s="10">
        <f t="shared" si="102"/>
        <v>0.49874925610998422</v>
      </c>
      <c r="E388" s="10">
        <f t="shared" si="103"/>
        <v>2.2457272736171208E-2</v>
      </c>
      <c r="F388" s="10">
        <f t="shared" si="104"/>
        <v>1.4900187066561567E-8</v>
      </c>
      <c r="G388" s="10">
        <f t="shared" si="114"/>
        <v>1.0149227904066027E-4</v>
      </c>
      <c r="H388" s="10">
        <f t="shared" si="105"/>
        <v>2.2457287636358274E-2</v>
      </c>
      <c r="I388" s="10">
        <f t="shared" si="106"/>
        <v>1.0149227904066001E-4</v>
      </c>
      <c r="J388" s="10">
        <f t="shared" si="107"/>
        <v>4.109143838003563E-12</v>
      </c>
      <c r="K388" s="12">
        <f t="shared" si="108"/>
        <v>0</v>
      </c>
      <c r="L388" s="10">
        <f t="shared" si="109"/>
        <v>0.90100000455978579</v>
      </c>
      <c r="M388" s="13">
        <f t="shared" si="110"/>
        <v>3.3933217751397529E-5</v>
      </c>
      <c r="N388" s="14">
        <f t="shared" si="111"/>
        <v>7.6761255497546366E-7</v>
      </c>
      <c r="O388" s="14">
        <f t="shared" si="112"/>
        <v>1.0145458438652383E-8</v>
      </c>
      <c r="P388" s="15">
        <v>386</v>
      </c>
      <c r="Q388" s="8">
        <f t="shared" si="113"/>
        <v>0.90100000455578244</v>
      </c>
      <c r="R388" s="201"/>
      <c r="S388" s="22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x14ac:dyDescent="0.25">
      <c r="A389" s="8">
        <f t="shared" si="101"/>
        <v>-2.2346960389747629E-2</v>
      </c>
      <c r="B389" s="7">
        <v>2.2346960389747629E-2</v>
      </c>
      <c r="C389" s="7">
        <v>0.89534586931849602</v>
      </c>
      <c r="D389" s="10">
        <f t="shared" si="102"/>
        <v>0.49853743658022381</v>
      </c>
      <c r="E389" s="10">
        <f t="shared" si="103"/>
        <v>2.2246474833346769E-2</v>
      </c>
      <c r="F389" s="10">
        <f t="shared" si="104"/>
        <v>1.4637108944625779E-8</v>
      </c>
      <c r="G389" s="10">
        <f t="shared" si="114"/>
        <v>1.0047091522880081E-4</v>
      </c>
      <c r="H389" s="10">
        <f t="shared" si="105"/>
        <v>2.2246489470455714E-2</v>
      </c>
      <c r="I389" s="10">
        <f t="shared" si="106"/>
        <v>1.004709152288004E-4</v>
      </c>
      <c r="J389" s="10">
        <f t="shared" si="107"/>
        <v>4.0631148339160247E-12</v>
      </c>
      <c r="K389" s="12">
        <f t="shared" si="108"/>
        <v>0</v>
      </c>
      <c r="L389" s="10">
        <f t="shared" si="109"/>
        <v>0.90100000447930384</v>
      </c>
      <c r="M389" s="13">
        <f t="shared" si="110"/>
        <v>3.1969244416683228E-5</v>
      </c>
      <c r="N389" s="14">
        <f t="shared" si="111"/>
        <v>7.620024526279345E-7</v>
      </c>
      <c r="O389" s="14">
        <f t="shared" si="112"/>
        <v>9.9418672870063687E-9</v>
      </c>
      <c r="P389" s="15">
        <v>387</v>
      </c>
      <c r="Q389" s="8">
        <f t="shared" si="113"/>
        <v>0.90100000447534534</v>
      </c>
      <c r="R389" s="201"/>
      <c r="S389" s="22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x14ac:dyDescent="0.25">
      <c r="A390" s="8">
        <f t="shared" si="101"/>
        <v>-2.2241050624867403E-2</v>
      </c>
      <c r="B390" s="7">
        <v>2.2241050624867403E-2</v>
      </c>
      <c r="C390" s="7">
        <v>0.89493832239124327</v>
      </c>
      <c r="D390" s="10">
        <f t="shared" si="102"/>
        <v>0.49843152681534358</v>
      </c>
      <c r="E390" s="10">
        <f t="shared" si="103"/>
        <v>2.2141075359500828E-2</v>
      </c>
      <c r="F390" s="10">
        <f t="shared" si="104"/>
        <v>1.4507316197680018E-8</v>
      </c>
      <c r="G390" s="10">
        <f t="shared" si="114"/>
        <v>9.9960754010086639E-5</v>
      </c>
      <c r="H390" s="10">
        <f t="shared" si="105"/>
        <v>2.2141089866817027E-2</v>
      </c>
      <c r="I390" s="10">
        <f t="shared" si="106"/>
        <v>9.9960754010085283E-5</v>
      </c>
      <c r="J390" s="10">
        <f t="shared" si="107"/>
        <v>4.0402902928414644E-12</v>
      </c>
      <c r="K390" s="12">
        <f t="shared" si="108"/>
        <v>0</v>
      </c>
      <c r="L390" s="10">
        <f t="shared" si="109"/>
        <v>0.90100000443959716</v>
      </c>
      <c r="M390" s="13">
        <f t="shared" si="110"/>
        <v>3.6743989255335801E-5</v>
      </c>
      <c r="N390" s="14">
        <f t="shared" si="111"/>
        <v>7.5921279558106927E-7</v>
      </c>
      <c r="O390" s="14">
        <f t="shared" si="112"/>
        <v>9.8409457793329796E-9</v>
      </c>
      <c r="P390" s="15">
        <v>388</v>
      </c>
      <c r="Q390" s="8">
        <f t="shared" si="113"/>
        <v>0.90100000443566086</v>
      </c>
      <c r="R390" s="201"/>
      <c r="S390" s="22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x14ac:dyDescent="0.25">
      <c r="A391" s="8">
        <f t="shared" si="101"/>
        <v>-2.202923109510695E-2</v>
      </c>
      <c r="B391" s="7">
        <v>2.202923109510695E-2</v>
      </c>
      <c r="C391" s="7">
        <v>0.89521423682485413</v>
      </c>
      <c r="D391" s="10">
        <f t="shared" si="102"/>
        <v>0.49821970728558312</v>
      </c>
      <c r="E391" s="10">
        <f t="shared" si="103"/>
        <v>2.1930275368752639E-2</v>
      </c>
      <c r="F391" s="10">
        <f t="shared" si="104"/>
        <v>1.4251172090159691E-8</v>
      </c>
      <c r="G391" s="10">
        <f t="shared" si="114"/>
        <v>9.8941471187191654E-5</v>
      </c>
      <c r="H391" s="10">
        <f t="shared" si="105"/>
        <v>2.1930289619924728E-2</v>
      </c>
      <c r="I391" s="10">
        <f t="shared" si="106"/>
        <v>9.8941471187192169E-5</v>
      </c>
      <c r="J391" s="10">
        <f t="shared" si="107"/>
        <v>3.9950294825634753E-12</v>
      </c>
      <c r="K391" s="12">
        <f t="shared" si="108"/>
        <v>0</v>
      </c>
      <c r="L391" s="10">
        <f t="shared" si="109"/>
        <v>0.90100000436123606</v>
      </c>
      <c r="M391" s="13">
        <f t="shared" si="110"/>
        <v>3.3475105985051099E-5</v>
      </c>
      <c r="N391" s="14">
        <f t="shared" si="111"/>
        <v>7.5366408213885159E-7</v>
      </c>
      <c r="O391" s="14">
        <f t="shared" si="112"/>
        <v>9.6408454640991592E-9</v>
      </c>
      <c r="P391" s="15">
        <v>389</v>
      </c>
      <c r="Q391" s="8">
        <f t="shared" si="113"/>
        <v>0.90100000435734384</v>
      </c>
      <c r="R391" s="201"/>
      <c r="S391" s="22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x14ac:dyDescent="0.25">
      <c r="A392" s="8">
        <f t="shared" si="101"/>
        <v>-2.1923321330226123E-2</v>
      </c>
      <c r="B392" s="7">
        <v>2.1923321330226123E-2</v>
      </c>
      <c r="C392" s="7">
        <v>0.8950457735515347</v>
      </c>
      <c r="D392" s="10">
        <f t="shared" si="102"/>
        <v>0.49811379752070228</v>
      </c>
      <c r="E392" s="10">
        <f t="shared" si="103"/>
        <v>2.1824874852572618E-2</v>
      </c>
      <c r="F392" s="10">
        <f t="shared" si="104"/>
        <v>1.4124800399331504E-8</v>
      </c>
      <c r="G392" s="10">
        <f t="shared" si="114"/>
        <v>9.8432348880517218E-5</v>
      </c>
      <c r="H392" s="10">
        <f t="shared" si="105"/>
        <v>2.1824888977373016E-2</v>
      </c>
      <c r="I392" s="10">
        <f t="shared" si="106"/>
        <v>9.84323488805178E-5</v>
      </c>
      <c r="J392" s="10">
        <f t="shared" si="107"/>
        <v>3.9725890383936919E-12</v>
      </c>
      <c r="K392" s="12">
        <f t="shared" si="108"/>
        <v>0</v>
      </c>
      <c r="L392" s="10">
        <f t="shared" si="109"/>
        <v>0.90100000432257565</v>
      </c>
      <c r="M392" s="13">
        <f t="shared" si="110"/>
        <v>3.5452864074811002E-5</v>
      </c>
      <c r="N392" s="14">
        <f t="shared" si="111"/>
        <v>7.5090495110515919E-7</v>
      </c>
      <c r="O392" s="14">
        <f t="shared" si="112"/>
        <v>9.5416644881349851E-9</v>
      </c>
      <c r="P392" s="15">
        <v>390</v>
      </c>
      <c r="Q392" s="8">
        <f t="shared" si="113"/>
        <v>0.90100000431870531</v>
      </c>
      <c r="R392" s="201"/>
      <c r="S392" s="22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x14ac:dyDescent="0.25">
      <c r="A393" s="8">
        <f t="shared" si="101"/>
        <v>-2.1711501800465671E-2</v>
      </c>
      <c r="B393" s="7">
        <v>2.1711501800465671E-2</v>
      </c>
      <c r="C393" s="7">
        <v>0.89496695550187932</v>
      </c>
      <c r="D393" s="10">
        <f t="shared" si="102"/>
        <v>0.49790197799094182</v>
      </c>
      <c r="E393" s="10">
        <f t="shared" si="103"/>
        <v>2.1614072780406085E-2</v>
      </c>
      <c r="F393" s="10">
        <f t="shared" si="104"/>
        <v>1.3875407658602889E-8</v>
      </c>
      <c r="G393" s="10">
        <f t="shared" si="114"/>
        <v>9.7415140723838833E-5</v>
      </c>
      <c r="H393" s="10">
        <f t="shared" si="105"/>
        <v>2.1614086655813745E-2</v>
      </c>
      <c r="I393" s="10">
        <f t="shared" si="106"/>
        <v>9.741514072383779E-5</v>
      </c>
      <c r="J393" s="10">
        <f t="shared" si="107"/>
        <v>3.9280880719925476E-12</v>
      </c>
      <c r="K393" s="12">
        <f t="shared" si="108"/>
        <v>0</v>
      </c>
      <c r="L393" s="10">
        <f t="shared" si="109"/>
        <v>0.90100000424627957</v>
      </c>
      <c r="M393" s="13">
        <f t="shared" si="110"/>
        <v>3.6397677152309422E-5</v>
      </c>
      <c r="N393" s="14">
        <f t="shared" si="111"/>
        <v>7.4541695483602044E-7</v>
      </c>
      <c r="O393" s="14">
        <f t="shared" si="112"/>
        <v>9.3450354935751062E-9</v>
      </c>
      <c r="P393" s="15">
        <v>391</v>
      </c>
      <c r="Q393" s="8">
        <f t="shared" si="113"/>
        <v>0.90100000424245263</v>
      </c>
      <c r="R393" s="201"/>
      <c r="S393" s="22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x14ac:dyDescent="0.25">
      <c r="A394" s="8">
        <f t="shared" si="101"/>
        <v>-2.1605592035585444E-2</v>
      </c>
      <c r="B394" s="7">
        <v>2.1605592035585444E-2</v>
      </c>
      <c r="C394" s="7">
        <v>0.89567810980328411</v>
      </c>
      <c r="D394" s="10">
        <f t="shared" si="102"/>
        <v>0.49779606822606159</v>
      </c>
      <c r="E394" s="10">
        <f t="shared" si="103"/>
        <v>2.1508671225138415E-2</v>
      </c>
      <c r="F394" s="10">
        <f t="shared" si="104"/>
        <v>1.3752366833560353E-8</v>
      </c>
      <c r="G394" s="10">
        <f t="shared" si="114"/>
        <v>9.6907054174172336E-5</v>
      </c>
      <c r="H394" s="10">
        <f t="shared" si="105"/>
        <v>2.1508684977505247E-2</v>
      </c>
      <c r="I394" s="10">
        <f t="shared" si="106"/>
        <v>9.6907054174173772E-5</v>
      </c>
      <c r="J394" s="10">
        <f t="shared" si="107"/>
        <v>3.9060233747948304E-12</v>
      </c>
      <c r="K394" s="12">
        <f t="shared" si="108"/>
        <v>0</v>
      </c>
      <c r="L394" s="10">
        <f t="shared" si="109"/>
        <v>0.90100000420863802</v>
      </c>
      <c r="M394" s="13">
        <f t="shared" si="110"/>
        <v>2.8322560061737256E-5</v>
      </c>
      <c r="N394" s="14">
        <f t="shared" si="111"/>
        <v>7.426880157827741E-7</v>
      </c>
      <c r="O394" s="14">
        <f t="shared" si="112"/>
        <v>9.2475853186450957E-9</v>
      </c>
      <c r="P394" s="15">
        <v>392</v>
      </c>
      <c r="Q394" s="8">
        <f t="shared" si="113"/>
        <v>0.90100000420483251</v>
      </c>
      <c r="R394" s="201"/>
      <c r="S394" s="22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x14ac:dyDescent="0.25">
      <c r="A395" s="8">
        <f t="shared" si="101"/>
        <v>-2.1499682270705221E-2</v>
      </c>
      <c r="B395" s="7">
        <v>2.1499682270705221E-2</v>
      </c>
      <c r="C395" s="7">
        <v>0.89507229535299526</v>
      </c>
      <c r="D395" s="10">
        <f t="shared" si="102"/>
        <v>0.49769015846118136</v>
      </c>
      <c r="E395" s="10">
        <f t="shared" si="103"/>
        <v>2.1403269324226593E-2</v>
      </c>
      <c r="F395" s="10">
        <f t="shared" si="104"/>
        <v>1.3630416653104392E-8</v>
      </c>
      <c r="G395" s="10">
        <f t="shared" si="114"/>
        <v>9.6399312177891661E-5</v>
      </c>
      <c r="H395" s="10">
        <f t="shared" si="105"/>
        <v>2.1403282954643246E-2</v>
      </c>
      <c r="I395" s="10">
        <f t="shared" si="106"/>
        <v>9.6399312177891755E-5</v>
      </c>
      <c r="J395" s="10">
        <f t="shared" si="107"/>
        <v>3.8840839265878039E-12</v>
      </c>
      <c r="K395" s="12">
        <f t="shared" si="108"/>
        <v>0</v>
      </c>
      <c r="L395" s="10">
        <f t="shared" si="109"/>
        <v>0.90100000417132986</v>
      </c>
      <c r="M395" s="13">
        <f t="shared" si="110"/>
        <v>3.5137731834961758E-5</v>
      </c>
      <c r="N395" s="14">
        <f t="shared" si="111"/>
        <v>7.3996906712530204E-7</v>
      </c>
      <c r="O395" s="14">
        <f t="shared" si="112"/>
        <v>9.1507099243833411E-9</v>
      </c>
      <c r="P395" s="15">
        <v>393</v>
      </c>
      <c r="Q395" s="8">
        <f t="shared" si="113"/>
        <v>0.90100000416754578</v>
      </c>
      <c r="R395" s="201"/>
      <c r="S395" s="22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x14ac:dyDescent="0.25">
      <c r="A396" s="8">
        <f t="shared" si="101"/>
        <v>-2.1393772505824995E-2</v>
      </c>
      <c r="B396" s="7">
        <v>2.1393772505824995E-2</v>
      </c>
      <c r="C396" s="7">
        <v>0.89493393754531014</v>
      </c>
      <c r="D396" s="10">
        <f t="shared" si="102"/>
        <v>0.49758424869630113</v>
      </c>
      <c r="E396" s="10">
        <f t="shared" si="103"/>
        <v>2.1297867078028832E-2</v>
      </c>
      <c r="F396" s="10">
        <f t="shared" si="104"/>
        <v>1.3509547511041916E-8</v>
      </c>
      <c r="G396" s="10">
        <f t="shared" si="114"/>
        <v>9.5891914386386778E-5</v>
      </c>
      <c r="H396" s="10">
        <f t="shared" si="105"/>
        <v>2.1297880587576343E-2</v>
      </c>
      <c r="I396" s="10">
        <f t="shared" si="106"/>
        <v>9.5891914386385898E-5</v>
      </c>
      <c r="J396" s="10">
        <f t="shared" si="107"/>
        <v>3.8622655524051093E-12</v>
      </c>
      <c r="K396" s="12">
        <f t="shared" si="108"/>
        <v>0</v>
      </c>
      <c r="L396" s="10">
        <f t="shared" si="109"/>
        <v>0.90100000413435255</v>
      </c>
      <c r="M396" s="13">
        <f t="shared" si="110"/>
        <v>3.6797163862696585E-5</v>
      </c>
      <c r="N396" s="14">
        <f t="shared" si="111"/>
        <v>7.372600722944597E-7</v>
      </c>
      <c r="O396" s="14">
        <f t="shared" si="112"/>
        <v>9.0544082376342403E-9</v>
      </c>
      <c r="P396" s="15">
        <v>394</v>
      </c>
      <c r="Q396" s="8">
        <f t="shared" si="113"/>
        <v>0.90100000413058967</v>
      </c>
      <c r="R396" s="201"/>
      <c r="S396" s="22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x14ac:dyDescent="0.25">
      <c r="A397" s="8">
        <f t="shared" si="101"/>
        <v>-2.1287862740944768E-2</v>
      </c>
      <c r="B397" s="7">
        <v>2.1287862740944768E-2</v>
      </c>
      <c r="C397" s="7">
        <v>0.89518357605247323</v>
      </c>
      <c r="D397" s="10">
        <f t="shared" si="102"/>
        <v>0.4974783389314209</v>
      </c>
      <c r="E397" s="10">
        <f t="shared" si="103"/>
        <v>2.1192464486903012E-2</v>
      </c>
      <c r="F397" s="10">
        <f t="shared" si="104"/>
        <v>1.3389749803238241E-8</v>
      </c>
      <c r="G397" s="10">
        <f t="shared" si="114"/>
        <v>9.5384860451380726E-5</v>
      </c>
      <c r="H397" s="10">
        <f t="shared" si="105"/>
        <v>2.1192477876652814E-2</v>
      </c>
      <c r="I397" s="10">
        <f t="shared" si="106"/>
        <v>9.5384860451381987E-5</v>
      </c>
      <c r="J397" s="10">
        <f t="shared" si="107"/>
        <v>3.8405724272131062E-12</v>
      </c>
      <c r="K397" s="12">
        <f t="shared" si="108"/>
        <v>0</v>
      </c>
      <c r="L397" s="10">
        <f t="shared" si="109"/>
        <v>0.90100000409770276</v>
      </c>
      <c r="M397" s="13">
        <f t="shared" si="110"/>
        <v>3.3830835205332574E-5</v>
      </c>
      <c r="N397" s="14">
        <f t="shared" si="111"/>
        <v>7.3456099485572328E-7</v>
      </c>
      <c r="O397" s="14">
        <f t="shared" si="112"/>
        <v>8.9586791872100966E-9</v>
      </c>
      <c r="P397" s="15">
        <v>395</v>
      </c>
      <c r="Q397" s="8">
        <f t="shared" si="113"/>
        <v>0.90100000409396108</v>
      </c>
      <c r="R397" s="201"/>
      <c r="S397" s="22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x14ac:dyDescent="0.25">
      <c r="A398" s="8">
        <f t="shared" si="101"/>
        <v>-2.1181952976063942E-2</v>
      </c>
      <c r="B398" s="7">
        <v>2.1181952976063942E-2</v>
      </c>
      <c r="C398" s="7">
        <v>0.8950123769942927</v>
      </c>
      <c r="D398" s="10">
        <f t="shared" si="102"/>
        <v>0.49737242916654012</v>
      </c>
      <c r="E398" s="10">
        <f t="shared" si="103"/>
        <v>2.1087061551205738E-2</v>
      </c>
      <c r="F398" s="10">
        <f t="shared" si="104"/>
        <v>1.3271014024114239E-8</v>
      </c>
      <c r="G398" s="10">
        <f t="shared" si="114"/>
        <v>9.4878150025179409E-5</v>
      </c>
      <c r="H398" s="10">
        <f t="shared" si="105"/>
        <v>2.1087074822219762E-2</v>
      </c>
      <c r="I398" s="10">
        <f t="shared" si="106"/>
        <v>9.4878150025179707E-5</v>
      </c>
      <c r="J398" s="10">
        <f t="shared" si="107"/>
        <v>3.8190003760454367E-12</v>
      </c>
      <c r="K398" s="12">
        <f t="shared" si="108"/>
        <v>0</v>
      </c>
      <c r="L398" s="10">
        <f t="shared" si="109"/>
        <v>0.90100000406137792</v>
      </c>
      <c r="M398" s="13">
        <f t="shared" si="110"/>
        <v>3.5851677894491571E-5</v>
      </c>
      <c r="N398" s="14">
        <f t="shared" si="111"/>
        <v>7.318717984963664E-7</v>
      </c>
      <c r="O398" s="14">
        <f t="shared" si="112"/>
        <v>8.86352170393607E-9</v>
      </c>
      <c r="P398" s="15">
        <v>396</v>
      </c>
      <c r="Q398" s="8">
        <f t="shared" si="113"/>
        <v>0.90100000405765723</v>
      </c>
      <c r="R398" s="201"/>
      <c r="S398" s="22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x14ac:dyDescent="0.25">
      <c r="A399" s="8">
        <f t="shared" si="101"/>
        <v>-2.0970133446303489E-2</v>
      </c>
      <c r="B399" s="7">
        <v>2.0970133446303489E-2</v>
      </c>
      <c r="C399" s="7">
        <v>0.89515662645600036</v>
      </c>
      <c r="D399" s="10">
        <f t="shared" si="102"/>
        <v>0.49716060963677966</v>
      </c>
      <c r="E399" s="10">
        <f t="shared" si="103"/>
        <v>2.0876254647526099E-2</v>
      </c>
      <c r="F399" s="10">
        <f t="shared" si="104"/>
        <v>1.3036690702080894E-8</v>
      </c>
      <c r="G399" s="10">
        <f t="shared" si="114"/>
        <v>9.3865758310468506E-5</v>
      </c>
      <c r="H399" s="10">
        <f t="shared" si="105"/>
        <v>2.0876267684216802E-2</v>
      </c>
      <c r="I399" s="10">
        <f t="shared" si="106"/>
        <v>9.3865758310467936E-5</v>
      </c>
      <c r="J399" s="10">
        <f t="shared" si="107"/>
        <v>3.7762194957831019E-12</v>
      </c>
      <c r="K399" s="12">
        <f t="shared" si="108"/>
        <v>0</v>
      </c>
      <c r="L399" s="10">
        <f t="shared" si="109"/>
        <v>0.90100000398969116</v>
      </c>
      <c r="M399" s="13">
        <f t="shared" si="110"/>
        <v>3.4145061001242339E-5</v>
      </c>
      <c r="N399" s="14">
        <f t="shared" si="111"/>
        <v>7.2652290445722195E-7</v>
      </c>
      <c r="O399" s="14">
        <f t="shared" si="112"/>
        <v>8.6749171720162797E-9</v>
      </c>
      <c r="P399" s="15">
        <v>397</v>
      </c>
      <c r="Q399" s="8">
        <f t="shared" si="113"/>
        <v>0.9010000039860121</v>
      </c>
      <c r="R399" s="201"/>
      <c r="S399" s="22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x14ac:dyDescent="0.25">
      <c r="A400" s="8">
        <f t="shared" si="101"/>
        <v>-2.0864223681423263E-2</v>
      </c>
      <c r="B400" s="7">
        <v>2.0864223681423263E-2</v>
      </c>
      <c r="C400" s="7">
        <v>0.89505375686153632</v>
      </c>
      <c r="D400" s="10">
        <f t="shared" si="102"/>
        <v>0.49705469987189943</v>
      </c>
      <c r="E400" s="10">
        <f t="shared" si="103"/>
        <v>2.0770850680254888E-2</v>
      </c>
      <c r="F400" s="10">
        <f t="shared" si="104"/>
        <v>1.2921084577519194E-8</v>
      </c>
      <c r="G400" s="10">
        <f t="shared" si="114"/>
        <v>9.3360076328791175E-5</v>
      </c>
      <c r="H400" s="10">
        <f t="shared" si="105"/>
        <v>2.0770863601339465E-2</v>
      </c>
      <c r="I400" s="10">
        <f t="shared" si="106"/>
        <v>9.3360076328791405E-5</v>
      </c>
      <c r="J400" s="10">
        <f t="shared" si="107"/>
        <v>3.7550064917220795E-12</v>
      </c>
      <c r="K400" s="12">
        <f t="shared" si="108"/>
        <v>0</v>
      </c>
      <c r="L400" s="10">
        <f t="shared" si="109"/>
        <v>0.90100000395432345</v>
      </c>
      <c r="M400" s="13">
        <f t="shared" si="110"/>
        <v>3.5357854488479357E-5</v>
      </c>
      <c r="N400" s="14">
        <f t="shared" si="111"/>
        <v>7.2386313483149705E-7</v>
      </c>
      <c r="O400" s="14">
        <f t="shared" si="112"/>
        <v>8.581467994916791E-9</v>
      </c>
      <c r="P400" s="15">
        <v>398</v>
      </c>
      <c r="Q400" s="8">
        <f t="shared" si="113"/>
        <v>0.90100000395066515</v>
      </c>
      <c r="R400" s="201"/>
      <c r="S400" s="22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x14ac:dyDescent="0.25">
      <c r="A401" s="8">
        <f t="shared" si="101"/>
        <v>-2.075831391654304E-2</v>
      </c>
      <c r="B401" s="7">
        <v>2.075831391654304E-2</v>
      </c>
      <c r="C401" s="7">
        <v>0.8951297555009049</v>
      </c>
      <c r="D401" s="10">
        <f t="shared" si="102"/>
        <v>0.4969487901070192</v>
      </c>
      <c r="E401" s="10">
        <f t="shared" si="103"/>
        <v>2.0665446369836221E-2</v>
      </c>
      <c r="F401" s="10">
        <f t="shared" si="104"/>
        <v>1.2806503293249252E-8</v>
      </c>
      <c r="G401" s="10">
        <f t="shared" si="114"/>
        <v>9.2854736469610843E-5</v>
      </c>
      <c r="H401" s="10">
        <f t="shared" si="105"/>
        <v>2.0665459176339513E-2</v>
      </c>
      <c r="I401" s="10">
        <f t="shared" si="106"/>
        <v>9.2854736469612239E-5</v>
      </c>
      <c r="J401" s="10">
        <f t="shared" si="107"/>
        <v>3.7339145616853931E-12</v>
      </c>
      <c r="K401" s="12">
        <f t="shared" si="108"/>
        <v>0</v>
      </c>
      <c r="L401" s="10">
        <f t="shared" si="109"/>
        <v>0.90100000391926927</v>
      </c>
      <c r="M401" s="13">
        <f t="shared" si="110"/>
        <v>3.4459816493309334E-5</v>
      </c>
      <c r="N401" s="14">
        <f t="shared" si="111"/>
        <v>7.2121310239327662E-7</v>
      </c>
      <c r="O401" s="14">
        <f t="shared" si="112"/>
        <v>8.4885861280578832E-9</v>
      </c>
      <c r="P401" s="15">
        <v>399</v>
      </c>
      <c r="Q401" s="8">
        <f t="shared" si="113"/>
        <v>0.90100000391563151</v>
      </c>
      <c r="R401" s="201"/>
      <c r="S401" s="22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x14ac:dyDescent="0.25">
      <c r="A402" s="8">
        <f t="shared" si="101"/>
        <v>-2.075831391654304E-2</v>
      </c>
      <c r="B402" s="7">
        <v>2.075831391654304E-2</v>
      </c>
      <c r="C402" s="7">
        <v>0.89536113937657336</v>
      </c>
      <c r="D402" s="10">
        <f t="shared" si="102"/>
        <v>0.4969487901070192</v>
      </c>
      <c r="E402" s="10">
        <f t="shared" si="103"/>
        <v>2.0665446369836221E-2</v>
      </c>
      <c r="F402" s="10">
        <f t="shared" si="104"/>
        <v>1.2806503293249252E-8</v>
      </c>
      <c r="G402" s="10">
        <f t="shared" si="114"/>
        <v>9.2854736469610843E-5</v>
      </c>
      <c r="H402" s="10">
        <f t="shared" si="105"/>
        <v>2.0665459176339513E-2</v>
      </c>
      <c r="I402" s="10">
        <f t="shared" si="106"/>
        <v>9.2854736469612239E-5</v>
      </c>
      <c r="J402" s="10">
        <f t="shared" si="107"/>
        <v>3.7339145616853931E-12</v>
      </c>
      <c r="K402" s="12">
        <f t="shared" si="108"/>
        <v>0</v>
      </c>
      <c r="L402" s="10">
        <f t="shared" si="109"/>
        <v>0.90100000391926927</v>
      </c>
      <c r="M402" s="13">
        <f t="shared" si="110"/>
        <v>3.1796793330873147E-5</v>
      </c>
      <c r="N402" s="14">
        <f t="shared" si="111"/>
        <v>7.2121310239327662E-7</v>
      </c>
      <c r="O402" s="14">
        <f t="shared" si="112"/>
        <v>8.4885861280578832E-9</v>
      </c>
      <c r="P402" s="15">
        <v>400</v>
      </c>
      <c r="Q402" s="8">
        <f t="shared" si="113"/>
        <v>0.90100000391563151</v>
      </c>
      <c r="R402" s="201"/>
      <c r="S402" s="22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x14ac:dyDescent="0.25">
      <c r="A403" s="8">
        <f t="shared" si="101"/>
        <v>-2.0652404151662813E-2</v>
      </c>
      <c r="B403" s="7">
        <v>2.0652404151662813E-2</v>
      </c>
      <c r="C403" s="7">
        <v>0.8952666336751508</v>
      </c>
      <c r="D403" s="10">
        <f t="shared" si="102"/>
        <v>0.49684288034213897</v>
      </c>
      <c r="E403" s="10">
        <f t="shared" si="103"/>
        <v>2.0560041716624677E-2</v>
      </c>
      <c r="F403" s="10">
        <f t="shared" si="104"/>
        <v>1.2692937710747794E-8</v>
      </c>
      <c r="G403" s="10">
        <f t="shared" si="114"/>
        <v>9.2349738387481617E-5</v>
      </c>
      <c r="H403" s="10">
        <f t="shared" si="105"/>
        <v>2.0560054409562389E-2</v>
      </c>
      <c r="I403" s="10">
        <f t="shared" si="106"/>
        <v>9.2349738387481061E-5</v>
      </c>
      <c r="J403" s="10">
        <f t="shared" si="107"/>
        <v>3.7129437056730428E-12</v>
      </c>
      <c r="K403" s="12">
        <f t="shared" si="108"/>
        <v>0</v>
      </c>
      <c r="L403" s="10">
        <f t="shared" si="109"/>
        <v>0.90100000388452584</v>
      </c>
      <c r="M403" s="13">
        <f t="shared" si="110"/>
        <v>3.2871533957749107E-5</v>
      </c>
      <c r="N403" s="14">
        <f t="shared" si="111"/>
        <v>7.1857277149011592E-7</v>
      </c>
      <c r="O403" s="14">
        <f t="shared" si="112"/>
        <v>8.3962705121451618E-9</v>
      </c>
      <c r="P403" s="15">
        <v>401</v>
      </c>
      <c r="Q403" s="8">
        <f t="shared" si="113"/>
        <v>0.90100000388090851</v>
      </c>
      <c r="R403" s="201"/>
      <c r="S403" s="22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x14ac:dyDescent="0.25">
      <c r="A404" s="8">
        <f t="shared" si="101"/>
        <v>-2.0546494386781987E-2</v>
      </c>
      <c r="B404" s="7">
        <v>2.0546494386781987E-2</v>
      </c>
      <c r="C404" s="7">
        <v>0.89504221139123208</v>
      </c>
      <c r="D404" s="10">
        <f t="shared" si="102"/>
        <v>0.49673697057725813</v>
      </c>
      <c r="E404" s="10">
        <f t="shared" si="103"/>
        <v>2.0454636720973612E-2</v>
      </c>
      <c r="F404" s="10">
        <f t="shared" si="104"/>
        <v>1.2580378831680467E-8</v>
      </c>
      <c r="G404" s="10">
        <f t="shared" si="114"/>
        <v>9.1845081737457201E-5</v>
      </c>
      <c r="H404" s="10">
        <f t="shared" si="105"/>
        <v>2.0454649301352445E-2</v>
      </c>
      <c r="I404" s="10">
        <f t="shared" si="106"/>
        <v>9.1845081737456456E-5</v>
      </c>
      <c r="J404" s="10">
        <f t="shared" si="107"/>
        <v>3.6920855737523137E-12</v>
      </c>
      <c r="K404" s="12">
        <f t="shared" si="108"/>
        <v>0</v>
      </c>
      <c r="L404" s="10">
        <f t="shared" si="109"/>
        <v>0.90100000385009027</v>
      </c>
      <c r="M404" s="13">
        <f t="shared" si="110"/>
        <v>3.5495290982827526E-5</v>
      </c>
      <c r="N404" s="14">
        <f t="shared" si="111"/>
        <v>7.1594210660419184E-7</v>
      </c>
      <c r="O404" s="14">
        <f t="shared" si="112"/>
        <v>8.3045200898593693E-9</v>
      </c>
      <c r="P404" s="15">
        <v>402</v>
      </c>
      <c r="Q404" s="8">
        <f t="shared" si="113"/>
        <v>0.90100000384649326</v>
      </c>
      <c r="R404" s="201"/>
      <c r="S404" s="22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x14ac:dyDescent="0.25">
      <c r="A405" s="8">
        <f t="shared" si="101"/>
        <v>-2.044058462190176E-2</v>
      </c>
      <c r="B405" s="7">
        <v>2.044058462190176E-2</v>
      </c>
      <c r="C405" s="7">
        <v>0.8949604151200885</v>
      </c>
      <c r="D405" s="10">
        <f t="shared" si="102"/>
        <v>0.4966310608123779</v>
      </c>
      <c r="E405" s="10">
        <f t="shared" si="103"/>
        <v>2.0349231383237631E-2</v>
      </c>
      <c r="F405" s="10">
        <f t="shared" si="104"/>
        <v>1.246881774509646E-8</v>
      </c>
      <c r="G405" s="10">
        <f t="shared" si="114"/>
        <v>9.1340766175035393E-5</v>
      </c>
      <c r="H405" s="10">
        <f t="shared" si="105"/>
        <v>2.0349243852055377E-2</v>
      </c>
      <c r="I405" s="10">
        <f t="shared" si="106"/>
        <v>9.1340766175034824E-5</v>
      </c>
      <c r="J405" s="10">
        <f t="shared" si="107"/>
        <v>3.6713485158559215E-12</v>
      </c>
      <c r="K405" s="12">
        <f t="shared" si="108"/>
        <v>0</v>
      </c>
      <c r="L405" s="10">
        <f t="shared" si="109"/>
        <v>0.9010000038159599</v>
      </c>
      <c r="M405" s="13">
        <f t="shared" si="110"/>
        <v>3.6476631615297608E-5</v>
      </c>
      <c r="N405" s="14">
        <f t="shared" si="111"/>
        <v>7.1332107235230303E-7</v>
      </c>
      <c r="O405" s="14">
        <f t="shared" si="112"/>
        <v>8.213333805839734E-9</v>
      </c>
      <c r="P405" s="15">
        <v>403</v>
      </c>
      <c r="Q405" s="8">
        <f t="shared" si="113"/>
        <v>0.9010000038123831</v>
      </c>
      <c r="R405" s="201"/>
      <c r="S405" s="22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x14ac:dyDescent="0.25">
      <c r="A406" s="8">
        <f t="shared" si="101"/>
        <v>-2.0334674857021534E-2</v>
      </c>
      <c r="B406" s="7">
        <v>2.0334674857021534E-2</v>
      </c>
      <c r="C406" s="7">
        <v>0.89511276332725898</v>
      </c>
      <c r="D406" s="10">
        <f t="shared" si="102"/>
        <v>0.49652515104749773</v>
      </c>
      <c r="E406" s="10">
        <f t="shared" si="103"/>
        <v>2.0243825703769008E-2</v>
      </c>
      <c r="F406" s="10">
        <f t="shared" si="104"/>
        <v>1.2358245611550457E-8</v>
      </c>
      <c r="G406" s="10">
        <f t="shared" si="114"/>
        <v>9.0836791356185831E-5</v>
      </c>
      <c r="H406" s="10">
        <f t="shared" si="105"/>
        <v>2.0243838062014619E-2</v>
      </c>
      <c r="I406" s="10">
        <f t="shared" si="106"/>
        <v>9.0836791356186495E-5</v>
      </c>
      <c r="J406" s="10">
        <f t="shared" si="107"/>
        <v>3.6507283570175099E-12</v>
      </c>
      <c r="K406" s="12">
        <f t="shared" si="108"/>
        <v>0</v>
      </c>
      <c r="L406" s="10">
        <f t="shared" si="109"/>
        <v>0.90100000378213196</v>
      </c>
      <c r="M406" s="13">
        <f t="shared" si="110"/>
        <v>3.4659600173493113E-5</v>
      </c>
      <c r="N406" s="14">
        <f t="shared" si="111"/>
        <v>7.107096334858701E-7</v>
      </c>
      <c r="O406" s="14">
        <f t="shared" si="112"/>
        <v>8.1227106066869113E-9</v>
      </c>
      <c r="P406" s="15">
        <v>404</v>
      </c>
      <c r="Q406" s="8">
        <f t="shared" si="113"/>
        <v>0.90100000377857525</v>
      </c>
      <c r="R406" s="201"/>
      <c r="S406" s="22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x14ac:dyDescent="0.25">
      <c r="A407" s="8">
        <f t="shared" si="101"/>
        <v>-2.0228765092141308E-2</v>
      </c>
      <c r="B407" s="7">
        <v>2.0228765092141308E-2</v>
      </c>
      <c r="C407" s="7">
        <v>0.89492171101867202</v>
      </c>
      <c r="D407" s="10">
        <f t="shared" si="102"/>
        <v>0.4964192412826175</v>
      </c>
      <c r="E407" s="10">
        <f t="shared" si="103"/>
        <v>2.0138419682920072E-2</v>
      </c>
      <c r="F407" s="10">
        <f t="shared" si="104"/>
        <v>1.2248653664455531E-8</v>
      </c>
      <c r="G407" s="10">
        <f t="shared" si="114"/>
        <v>9.0333156937350001E-5</v>
      </c>
      <c r="H407" s="10">
        <f t="shared" si="105"/>
        <v>2.0138431931573737E-2</v>
      </c>
      <c r="I407" s="10">
        <f t="shared" si="106"/>
        <v>9.0333156937350204E-5</v>
      </c>
      <c r="J407" s="10">
        <f t="shared" si="107"/>
        <v>3.6302209222707212E-12</v>
      </c>
      <c r="K407" s="12">
        <f t="shared" si="108"/>
        <v>0</v>
      </c>
      <c r="L407" s="10">
        <f t="shared" si="109"/>
        <v>0.90100000374860389</v>
      </c>
      <c r="M407" s="13">
        <f t="shared" si="110"/>
        <v>3.6945642510742723E-5</v>
      </c>
      <c r="N407" s="14">
        <f t="shared" si="111"/>
        <v>7.0810775486528917E-7</v>
      </c>
      <c r="O407" s="14">
        <f t="shared" si="112"/>
        <v>8.0326494409628398E-9</v>
      </c>
      <c r="P407" s="15">
        <v>405</v>
      </c>
      <c r="Q407" s="8">
        <f t="shared" si="113"/>
        <v>0.90100000374506717</v>
      </c>
      <c r="R407" s="201"/>
      <c r="S407" s="22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x14ac:dyDescent="0.25">
      <c r="A408" s="8">
        <f t="shared" si="101"/>
        <v>-2.0228765092141308E-2</v>
      </c>
      <c r="B408" s="7">
        <v>2.0228765092141308E-2</v>
      </c>
      <c r="C408" s="7">
        <v>0.89522849950877303</v>
      </c>
      <c r="D408" s="10">
        <f t="shared" si="102"/>
        <v>0.4964192412826175</v>
      </c>
      <c r="E408" s="10">
        <f t="shared" si="103"/>
        <v>2.0138419682920072E-2</v>
      </c>
      <c r="F408" s="10">
        <f t="shared" si="104"/>
        <v>1.2248653664455531E-8</v>
      </c>
      <c r="G408" s="10">
        <f t="shared" si="114"/>
        <v>9.0333156937350001E-5</v>
      </c>
      <c r="H408" s="10">
        <f t="shared" si="105"/>
        <v>2.0138431931573737E-2</v>
      </c>
      <c r="I408" s="10">
        <f t="shared" si="106"/>
        <v>9.0333156937350204E-5</v>
      </c>
      <c r="J408" s="10">
        <f t="shared" si="107"/>
        <v>3.6302209222707212E-12</v>
      </c>
      <c r="K408" s="12">
        <f t="shared" si="108"/>
        <v>0</v>
      </c>
      <c r="L408" s="10">
        <f t="shared" si="109"/>
        <v>0.90100000374860389</v>
      </c>
      <c r="M408" s="13">
        <f t="shared" si="110"/>
        <v>3.3310261190385595E-5</v>
      </c>
      <c r="N408" s="14">
        <f t="shared" si="111"/>
        <v>7.0810775486528917E-7</v>
      </c>
      <c r="O408" s="14">
        <f t="shared" si="112"/>
        <v>8.0326494409628398E-9</v>
      </c>
      <c r="P408" s="15">
        <v>406</v>
      </c>
      <c r="Q408" s="8">
        <f t="shared" si="113"/>
        <v>0.90100000374506717</v>
      </c>
      <c r="R408" s="201"/>
      <c r="S408" s="22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x14ac:dyDescent="0.25">
      <c r="A409" s="8">
        <f t="shared" si="101"/>
        <v>-2.0122855327261081E-2</v>
      </c>
      <c r="B409" s="7">
        <v>2.0122855327261081E-2</v>
      </c>
      <c r="C409" s="7">
        <v>0.89539978684916333</v>
      </c>
      <c r="D409" s="10">
        <f t="shared" si="102"/>
        <v>0.49631333151773727</v>
      </c>
      <c r="E409" s="10">
        <f t="shared" si="103"/>
        <v>2.0033013321042625E-2</v>
      </c>
      <c r="F409" s="10">
        <f t="shared" si="104"/>
        <v>1.2140033267652699E-8</v>
      </c>
      <c r="G409" s="10">
        <f t="shared" si="114"/>
        <v>8.9829862575357966E-5</v>
      </c>
      <c r="H409" s="10">
        <f t="shared" si="105"/>
        <v>2.0033025461075892E-2</v>
      </c>
      <c r="I409" s="10">
        <f t="shared" si="106"/>
        <v>8.9829862575358766E-5</v>
      </c>
      <c r="J409" s="10">
        <f t="shared" si="107"/>
        <v>3.6098303865819127E-12</v>
      </c>
      <c r="K409" s="12">
        <f t="shared" si="108"/>
        <v>0</v>
      </c>
      <c r="L409" s="10">
        <f t="shared" si="109"/>
        <v>0.90100000371537292</v>
      </c>
      <c r="M409" s="13">
        <f t="shared" si="110"/>
        <v>3.1362428948578421E-5</v>
      </c>
      <c r="N409" s="14">
        <f t="shared" si="111"/>
        <v>7.0551540149840194E-7</v>
      </c>
      <c r="O409" s="14">
        <f t="shared" si="112"/>
        <v>7.9431492591667915E-9</v>
      </c>
      <c r="P409" s="15">
        <v>407</v>
      </c>
      <c r="Q409" s="8">
        <f t="shared" si="113"/>
        <v>0.90100000371185607</v>
      </c>
      <c r="R409" s="201"/>
      <c r="S409" s="22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x14ac:dyDescent="0.25">
      <c r="A410" s="8">
        <f t="shared" si="101"/>
        <v>-2.0016945562380858E-2</v>
      </c>
      <c r="B410" s="7">
        <v>2.0016945562380858E-2</v>
      </c>
      <c r="C410" s="7">
        <v>0.89492953301715761</v>
      </c>
      <c r="D410" s="10">
        <f t="shared" si="102"/>
        <v>0.49620742175285704</v>
      </c>
      <c r="E410" s="10">
        <f t="shared" si="103"/>
        <v>1.992760661848797E-2</v>
      </c>
      <c r="F410" s="10">
        <f t="shared" si="104"/>
        <v>1.203237571353563E-8</v>
      </c>
      <c r="G410" s="10">
        <f t="shared" si="114"/>
        <v>8.9326907927622656E-5</v>
      </c>
      <c r="H410" s="10">
        <f t="shared" si="105"/>
        <v>1.9927618650863684E-2</v>
      </c>
      <c r="I410" s="10">
        <f t="shared" si="106"/>
        <v>8.9326907927622345E-5</v>
      </c>
      <c r="J410" s="10">
        <f t="shared" si="107"/>
        <v>3.5895525749847283E-12</v>
      </c>
      <c r="K410" s="12">
        <f t="shared" si="108"/>
        <v>0</v>
      </c>
      <c r="L410" s="10">
        <f t="shared" si="109"/>
        <v>0.9010000036824366</v>
      </c>
      <c r="M410" s="13">
        <f t="shared" si="110"/>
        <v>3.6850614098012778E-5</v>
      </c>
      <c r="N410" s="14">
        <f t="shared" si="111"/>
        <v>7.0293253852126127E-7</v>
      </c>
      <c r="O410" s="14">
        <f t="shared" si="112"/>
        <v>7.8542090137679936E-9</v>
      </c>
      <c r="P410" s="15">
        <v>408</v>
      </c>
      <c r="Q410" s="8">
        <f t="shared" si="113"/>
        <v>0.9010000036789394</v>
      </c>
      <c r="R410" s="201"/>
      <c r="S410" s="22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x14ac:dyDescent="0.25">
      <c r="A411" s="8">
        <f t="shared" si="101"/>
        <v>-1.9911035797500028E-2</v>
      </c>
      <c r="B411" s="7">
        <v>1.9911035797500028E-2</v>
      </c>
      <c r="C411" s="7">
        <v>0.89504559716454091</v>
      </c>
      <c r="D411" s="10">
        <f t="shared" si="102"/>
        <v>0.4961015119879762</v>
      </c>
      <c r="E411" s="10">
        <f t="shared" si="103"/>
        <v>1.9822199575606159E-2</v>
      </c>
      <c r="F411" s="10">
        <f t="shared" si="104"/>
        <v>1.1925672532478797E-8</v>
      </c>
      <c r="G411" s="10">
        <f t="shared" si="114"/>
        <v>8.882429265194558E-5</v>
      </c>
      <c r="H411" s="10">
        <f t="shared" si="105"/>
        <v>1.9822211501278691E-2</v>
      </c>
      <c r="I411" s="10">
        <f t="shared" si="106"/>
        <v>8.8824292651945228E-5</v>
      </c>
      <c r="J411" s="10">
        <f t="shared" si="107"/>
        <v>3.5693916624455254E-12</v>
      </c>
      <c r="K411" s="12">
        <f t="shared" si="108"/>
        <v>0</v>
      </c>
      <c r="L411" s="10">
        <f t="shared" si="109"/>
        <v>0.90100000364979216</v>
      </c>
      <c r="M411" s="13">
        <f t="shared" si="110"/>
        <v>3.5454956591602157E-5</v>
      </c>
      <c r="N411" s="14">
        <f t="shared" si="111"/>
        <v>7.0035913117889556E-7</v>
      </c>
      <c r="O411" s="14">
        <f t="shared" si="112"/>
        <v>7.7658276591724424E-9</v>
      </c>
      <c r="P411" s="15">
        <v>409</v>
      </c>
      <c r="Q411" s="8">
        <f t="shared" si="113"/>
        <v>0.90100000364631461</v>
      </c>
      <c r="R411" s="201"/>
      <c r="S411" s="22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x14ac:dyDescent="0.25">
      <c r="A412" s="8">
        <f t="shared" si="101"/>
        <v>-1.9911035797500028E-2</v>
      </c>
      <c r="B412" s="7">
        <v>1.9911035797500028E-2</v>
      </c>
      <c r="C412" s="7">
        <v>0.89518846097603422</v>
      </c>
      <c r="D412" s="10">
        <f t="shared" si="102"/>
        <v>0.4961015119879762</v>
      </c>
      <c r="E412" s="10">
        <f t="shared" si="103"/>
        <v>1.9822199575606159E-2</v>
      </c>
      <c r="F412" s="10">
        <f t="shared" si="104"/>
        <v>1.1925672532478797E-8</v>
      </c>
      <c r="G412" s="10">
        <f t="shared" si="114"/>
        <v>8.882429265194558E-5</v>
      </c>
      <c r="H412" s="10">
        <f t="shared" si="105"/>
        <v>1.9822211501278691E-2</v>
      </c>
      <c r="I412" s="10">
        <f t="shared" si="106"/>
        <v>8.8824292651945228E-5</v>
      </c>
      <c r="J412" s="10">
        <f t="shared" si="107"/>
        <v>3.5693916624455254E-12</v>
      </c>
      <c r="K412" s="12">
        <f t="shared" si="108"/>
        <v>0</v>
      </c>
      <c r="L412" s="10">
        <f t="shared" si="109"/>
        <v>0.90100000364979216</v>
      </c>
      <c r="M412" s="13">
        <f t="shared" si="110"/>
        <v>3.3774028248909599E-5</v>
      </c>
      <c r="N412" s="14">
        <f t="shared" si="111"/>
        <v>7.0035913117889556E-7</v>
      </c>
      <c r="O412" s="14">
        <f t="shared" si="112"/>
        <v>7.7658276591724424E-9</v>
      </c>
      <c r="P412" s="15">
        <v>410</v>
      </c>
      <c r="Q412" s="8">
        <f t="shared" si="113"/>
        <v>0.90100000364631461</v>
      </c>
      <c r="R412" s="201"/>
      <c r="S412" s="22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x14ac:dyDescent="0.25">
      <c r="A413" s="8">
        <f t="shared" si="101"/>
        <v>-1.9805126032619805E-2</v>
      </c>
      <c r="B413" s="7">
        <v>1.9805126032619805E-2</v>
      </c>
      <c r="C413" s="7">
        <v>0.89481197799980849</v>
      </c>
      <c r="D413" s="10">
        <f t="shared" si="102"/>
        <v>0.49599560222309597</v>
      </c>
      <c r="E413" s="10">
        <f t="shared" si="103"/>
        <v>1.9716792192748661E-2</v>
      </c>
      <c r="F413" s="10">
        <f t="shared" si="104"/>
        <v>1.1819915256267709E-8</v>
      </c>
      <c r="G413" s="10">
        <f t="shared" si="114"/>
        <v>8.8322016406544579E-5</v>
      </c>
      <c r="H413" s="10">
        <f t="shared" si="105"/>
        <v>1.9716804012663916E-2</v>
      </c>
      <c r="I413" s="10">
        <f t="shared" si="106"/>
        <v>8.8322016406545948E-5</v>
      </c>
      <c r="J413" s="10">
        <f t="shared" si="107"/>
        <v>3.5493434739979469E-12</v>
      </c>
      <c r="K413" s="12">
        <f t="shared" si="108"/>
        <v>0</v>
      </c>
      <c r="L413" s="10">
        <f t="shared" si="109"/>
        <v>0.90100000361743693</v>
      </c>
      <c r="M413" s="13">
        <f t="shared" si="110"/>
        <v>3.8291661044425765E-5</v>
      </c>
      <c r="N413" s="14">
        <f t="shared" si="111"/>
        <v>6.9779514486377961E-7</v>
      </c>
      <c r="O413" s="14">
        <f t="shared" si="112"/>
        <v>7.6780041517162325E-9</v>
      </c>
      <c r="P413" s="15">
        <v>411</v>
      </c>
      <c r="Q413" s="8">
        <f t="shared" si="113"/>
        <v>0.90100000361397892</v>
      </c>
      <c r="R413" s="201"/>
      <c r="S413" s="22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x14ac:dyDescent="0.25">
      <c r="A414" s="8">
        <f t="shared" si="101"/>
        <v>-1.9699216267739579E-2</v>
      </c>
      <c r="B414" s="7">
        <v>1.9699216267739579E-2</v>
      </c>
      <c r="C414" s="7">
        <v>0.89532158798621475</v>
      </c>
      <c r="D414" s="10">
        <f t="shared" si="102"/>
        <v>0.49588969245821574</v>
      </c>
      <c r="E414" s="10">
        <f t="shared" si="103"/>
        <v>1.9611384470264503E-2</v>
      </c>
      <c r="F414" s="10">
        <f t="shared" si="104"/>
        <v>1.1715095502718529E-8</v>
      </c>
      <c r="G414" s="10">
        <f t="shared" si="114"/>
        <v>8.7820078850164851E-5</v>
      </c>
      <c r="H414" s="10">
        <f t="shared" si="105"/>
        <v>1.9611396185360005E-2</v>
      </c>
      <c r="I414" s="10">
        <f t="shared" si="106"/>
        <v>8.7820078850166247E-5</v>
      </c>
      <c r="J414" s="10">
        <f t="shared" si="107"/>
        <v>3.5294080096419937E-12</v>
      </c>
      <c r="K414" s="12">
        <f t="shared" si="108"/>
        <v>0</v>
      </c>
      <c r="L414" s="10">
        <f t="shared" si="109"/>
        <v>0.90100000358536847</v>
      </c>
      <c r="M414" s="13">
        <f t="shared" si="110"/>
        <v>3.2244403716712287E-5</v>
      </c>
      <c r="N414" s="14">
        <f t="shared" si="111"/>
        <v>6.9524054509018787E-7</v>
      </c>
      <c r="O414" s="14">
        <f t="shared" si="112"/>
        <v>7.590737449685648E-9</v>
      </c>
      <c r="P414" s="15">
        <v>412</v>
      </c>
      <c r="Q414" s="8">
        <f t="shared" si="113"/>
        <v>0.90100000358192989</v>
      </c>
      <c r="R414" s="201"/>
      <c r="S414" s="22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x14ac:dyDescent="0.25">
      <c r="A415" s="8">
        <f t="shared" si="101"/>
        <v>-1.9699216267739579E-2</v>
      </c>
      <c r="B415" s="7">
        <v>1.9699216267739579E-2</v>
      </c>
      <c r="C415" s="7">
        <v>0.89502182842230138</v>
      </c>
      <c r="D415" s="10">
        <f t="shared" si="102"/>
        <v>0.49588969245821574</v>
      </c>
      <c r="E415" s="10">
        <f t="shared" si="103"/>
        <v>1.9611384470264503E-2</v>
      </c>
      <c r="F415" s="10">
        <f t="shared" si="104"/>
        <v>1.1715095502718529E-8</v>
      </c>
      <c r="G415" s="10">
        <f t="shared" si="114"/>
        <v>8.7820078850164851E-5</v>
      </c>
      <c r="H415" s="10">
        <f t="shared" si="105"/>
        <v>1.9611396185360005E-2</v>
      </c>
      <c r="I415" s="10">
        <f t="shared" si="106"/>
        <v>8.7820078850166247E-5</v>
      </c>
      <c r="J415" s="10">
        <f t="shared" si="107"/>
        <v>3.5294080096419937E-12</v>
      </c>
      <c r="K415" s="12">
        <f t="shared" si="108"/>
        <v>0</v>
      </c>
      <c r="L415" s="10">
        <f t="shared" si="109"/>
        <v>0.90100000358536847</v>
      </c>
      <c r="M415" s="13">
        <f t="shared" si="110"/>
        <v>3.5738578280312229E-5</v>
      </c>
      <c r="N415" s="14">
        <f t="shared" si="111"/>
        <v>6.9524054509018787E-7</v>
      </c>
      <c r="O415" s="14">
        <f t="shared" si="112"/>
        <v>7.590737449685648E-9</v>
      </c>
      <c r="P415" s="15">
        <v>413</v>
      </c>
      <c r="Q415" s="8">
        <f t="shared" si="113"/>
        <v>0.90100000358192989</v>
      </c>
      <c r="R415" s="201"/>
      <c r="S415" s="22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x14ac:dyDescent="0.25">
      <c r="A416" s="8">
        <f t="shared" si="101"/>
        <v>-1.9593306502859353E-2</v>
      </c>
      <c r="B416" s="7">
        <v>1.9593306502859353E-2</v>
      </c>
      <c r="C416" s="7">
        <v>0.89480536891808515</v>
      </c>
      <c r="D416" s="10">
        <f t="shared" si="102"/>
        <v>0.49578378269333551</v>
      </c>
      <c r="E416" s="10">
        <f t="shared" si="103"/>
        <v>1.9505976408502851E-2</v>
      </c>
      <c r="F416" s="10">
        <f t="shared" si="104"/>
        <v>1.161120498055856E-8</v>
      </c>
      <c r="G416" s="10">
        <f t="shared" si="114"/>
        <v>8.7318479641940172E-5</v>
      </c>
      <c r="H416" s="10">
        <f t="shared" si="105"/>
        <v>1.9505988019707831E-2</v>
      </c>
      <c r="I416" s="10">
        <f t="shared" si="106"/>
        <v>8.7318479641940592E-5</v>
      </c>
      <c r="J416" s="10">
        <f t="shared" si="107"/>
        <v>3.509581094411308E-12</v>
      </c>
      <c r="K416" s="12">
        <f t="shared" si="108"/>
        <v>0</v>
      </c>
      <c r="L416" s="10">
        <f t="shared" si="109"/>
        <v>0.90100000355358434</v>
      </c>
      <c r="M416" s="13">
        <f t="shared" si="110"/>
        <v>3.8373498267326128E-5</v>
      </c>
      <c r="N416" s="14">
        <f t="shared" si="111"/>
        <v>6.9269529748778313E-7</v>
      </c>
      <c r="O416" s="14">
        <f t="shared" si="112"/>
        <v>7.504026513291645E-9</v>
      </c>
      <c r="P416" s="15">
        <v>414</v>
      </c>
      <c r="Q416" s="8">
        <f t="shared" si="113"/>
        <v>0.90100000355016507</v>
      </c>
      <c r="R416" s="201"/>
      <c r="S416" s="22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x14ac:dyDescent="0.25">
      <c r="A417" s="8">
        <f t="shared" si="101"/>
        <v>-1.9487396737979126E-2</v>
      </c>
      <c r="B417" s="7">
        <v>1.9487396737979126E-2</v>
      </c>
      <c r="C417" s="7">
        <v>0.89491706800938997</v>
      </c>
      <c r="D417" s="10">
        <f t="shared" si="102"/>
        <v>0.49567787292845528</v>
      </c>
      <c r="E417" s="10">
        <f t="shared" si="103"/>
        <v>1.9400568007812286E-2</v>
      </c>
      <c r="F417" s="10">
        <f t="shared" si="104"/>
        <v>1.1508235386695731E-8</v>
      </c>
      <c r="G417" s="10">
        <f t="shared" si="114"/>
        <v>8.6817218441587185E-5</v>
      </c>
      <c r="H417" s="10">
        <f t="shared" si="105"/>
        <v>1.9400579516047671E-2</v>
      </c>
      <c r="I417" s="10">
        <f t="shared" si="106"/>
        <v>8.6817218441588405E-5</v>
      </c>
      <c r="J417" s="10">
        <f t="shared" si="107"/>
        <v>3.4898669032722479E-12</v>
      </c>
      <c r="K417" s="12">
        <f t="shared" si="108"/>
        <v>0</v>
      </c>
      <c r="L417" s="10">
        <f t="shared" si="109"/>
        <v>0.90100000352208187</v>
      </c>
      <c r="M417" s="13">
        <f t="shared" si="110"/>
        <v>3.7002104451568274E-5</v>
      </c>
      <c r="N417" s="14">
        <f t="shared" si="111"/>
        <v>6.9015936782085144E-7</v>
      </c>
      <c r="O417" s="14">
        <f t="shared" si="112"/>
        <v>7.417870304696245E-9</v>
      </c>
      <c r="P417" s="15">
        <v>415</v>
      </c>
      <c r="Q417" s="8">
        <f t="shared" si="113"/>
        <v>0.90100000351868181</v>
      </c>
      <c r="R417" s="201"/>
      <c r="S417" s="22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x14ac:dyDescent="0.25">
      <c r="A418" s="8">
        <f t="shared" si="101"/>
        <v>-1.9487396737979126E-2</v>
      </c>
      <c r="B418" s="7">
        <v>1.9487396737979126E-2</v>
      </c>
      <c r="C418" s="7">
        <v>0.89506896628695931</v>
      </c>
      <c r="D418" s="10">
        <f t="shared" si="102"/>
        <v>0.49567787292845528</v>
      </c>
      <c r="E418" s="10">
        <f t="shared" si="103"/>
        <v>1.9400568007812286E-2</v>
      </c>
      <c r="F418" s="10">
        <f t="shared" si="104"/>
        <v>1.1508235386695731E-8</v>
      </c>
      <c r="G418" s="10">
        <f t="shared" si="114"/>
        <v>8.6817218441587185E-5</v>
      </c>
      <c r="H418" s="10">
        <f t="shared" si="105"/>
        <v>1.9400579516047671E-2</v>
      </c>
      <c r="I418" s="10">
        <f t="shared" si="106"/>
        <v>8.6817218441588405E-5</v>
      </c>
      <c r="J418" s="10">
        <f t="shared" si="107"/>
        <v>3.4898669032722479E-12</v>
      </c>
      <c r="K418" s="12">
        <f t="shared" si="108"/>
        <v>0</v>
      </c>
      <c r="L418" s="10">
        <f t="shared" si="109"/>
        <v>0.90100000352208187</v>
      </c>
      <c r="M418" s="13">
        <f t="shared" si="110"/>
        <v>3.5177202684410263E-5</v>
      </c>
      <c r="N418" s="14">
        <f t="shared" si="111"/>
        <v>6.9015936782085144E-7</v>
      </c>
      <c r="O418" s="14">
        <f t="shared" si="112"/>
        <v>7.417870304696245E-9</v>
      </c>
      <c r="P418" s="15">
        <v>416</v>
      </c>
      <c r="Q418" s="8">
        <f t="shared" si="113"/>
        <v>0.90100000351868181</v>
      </c>
      <c r="R418" s="201"/>
      <c r="S418" s="22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x14ac:dyDescent="0.25">
      <c r="A419" s="8">
        <f t="shared" si="101"/>
        <v>-1.93814869730989E-2</v>
      </c>
      <c r="B419" s="7">
        <v>1.93814869730989E-2</v>
      </c>
      <c r="C419" s="7">
        <v>0.8953038740584004</v>
      </c>
      <c r="D419" s="10">
        <f t="shared" si="102"/>
        <v>0.49557196316357505</v>
      </c>
      <c r="E419" s="10">
        <f t="shared" si="103"/>
        <v>1.9295159268540835E-2</v>
      </c>
      <c r="F419" s="10">
        <f t="shared" si="104"/>
        <v>1.1406178699768686E-8</v>
      </c>
      <c r="G419" s="10">
        <f t="shared" si="114"/>
        <v>8.6316294909100089E-5</v>
      </c>
      <c r="H419" s="10">
        <f t="shared" si="105"/>
        <v>1.9295170674719534E-2</v>
      </c>
      <c r="I419" s="10">
        <f t="shared" si="106"/>
        <v>8.63162949091004E-5</v>
      </c>
      <c r="J419" s="10">
        <f t="shared" si="107"/>
        <v>3.470265436224814E-12</v>
      </c>
      <c r="K419" s="12">
        <f t="shared" si="108"/>
        <v>0</v>
      </c>
      <c r="L419" s="10">
        <f t="shared" si="109"/>
        <v>0.90100000349085851</v>
      </c>
      <c r="M419" s="13">
        <f t="shared" si="110"/>
        <v>3.2445890511315653E-5</v>
      </c>
      <c r="N419" s="14">
        <f t="shared" si="111"/>
        <v>6.8763272198189065E-7</v>
      </c>
      <c r="O419" s="14">
        <f t="shared" si="112"/>
        <v>7.3322677879556589E-9</v>
      </c>
      <c r="P419" s="15">
        <v>417</v>
      </c>
      <c r="Q419" s="8">
        <f t="shared" si="113"/>
        <v>0.90100000348747755</v>
      </c>
      <c r="R419" s="201"/>
      <c r="S419" s="22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x14ac:dyDescent="0.25">
      <c r="A420" s="8">
        <f t="shared" si="101"/>
        <v>-1.93814869730989E-2</v>
      </c>
      <c r="B420" s="7">
        <v>1.93814869730989E-2</v>
      </c>
      <c r="C420" s="7">
        <v>0.89497402195043274</v>
      </c>
      <c r="D420" s="10">
        <f t="shared" si="102"/>
        <v>0.49557196316357505</v>
      </c>
      <c r="E420" s="10">
        <f t="shared" si="103"/>
        <v>1.9295159268540835E-2</v>
      </c>
      <c r="F420" s="10">
        <f t="shared" si="104"/>
        <v>1.1406178699768686E-8</v>
      </c>
      <c r="G420" s="10">
        <f t="shared" si="114"/>
        <v>8.6316294909100089E-5</v>
      </c>
      <c r="H420" s="10">
        <f t="shared" si="105"/>
        <v>1.9295170674719534E-2</v>
      </c>
      <c r="I420" s="10">
        <f t="shared" si="106"/>
        <v>8.63162949091004E-5</v>
      </c>
      <c r="J420" s="10">
        <f t="shared" si="107"/>
        <v>3.470265436224814E-12</v>
      </c>
      <c r="K420" s="12">
        <f t="shared" si="108"/>
        <v>0</v>
      </c>
      <c r="L420" s="10">
        <f t="shared" si="109"/>
        <v>0.90100000349085851</v>
      </c>
      <c r="M420" s="13">
        <f t="shared" si="110"/>
        <v>3.6312453525552176E-5</v>
      </c>
      <c r="N420" s="14">
        <f t="shared" si="111"/>
        <v>6.8763272198189065E-7</v>
      </c>
      <c r="O420" s="14">
        <f t="shared" si="112"/>
        <v>7.3322677879556589E-9</v>
      </c>
      <c r="P420" s="15">
        <v>418</v>
      </c>
      <c r="Q420" s="8">
        <f t="shared" si="113"/>
        <v>0.90100000348747755</v>
      </c>
      <c r="R420" s="201"/>
      <c r="S420" s="22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x14ac:dyDescent="0.25">
      <c r="A421" s="8">
        <f t="shared" si="101"/>
        <v>-1.93814869730989E-2</v>
      </c>
      <c r="B421" s="7">
        <v>1.93814869730989E-2</v>
      </c>
      <c r="C421" s="7">
        <v>0.89517617995592513</v>
      </c>
      <c r="D421" s="10">
        <f t="shared" si="102"/>
        <v>0.49557196316357505</v>
      </c>
      <c r="E421" s="10">
        <f t="shared" si="103"/>
        <v>1.9295159268540835E-2</v>
      </c>
      <c r="F421" s="10">
        <f t="shared" si="104"/>
        <v>1.1406178699768686E-8</v>
      </c>
      <c r="G421" s="10">
        <f t="shared" si="114"/>
        <v>8.6316294909100089E-5</v>
      </c>
      <c r="H421" s="10">
        <f t="shared" si="105"/>
        <v>1.9295170674719534E-2</v>
      </c>
      <c r="I421" s="10">
        <f t="shared" si="106"/>
        <v>8.63162949091004E-5</v>
      </c>
      <c r="J421" s="10">
        <f t="shared" si="107"/>
        <v>3.470265436224814E-12</v>
      </c>
      <c r="K421" s="12">
        <f t="shared" si="108"/>
        <v>0</v>
      </c>
      <c r="L421" s="10">
        <f t="shared" si="109"/>
        <v>0.90100000349085851</v>
      </c>
      <c r="M421" s="13">
        <f t="shared" si="110"/>
        <v>3.3916920566043945E-5</v>
      </c>
      <c r="N421" s="14">
        <f t="shared" si="111"/>
        <v>6.8763272198189065E-7</v>
      </c>
      <c r="O421" s="14">
        <f t="shared" si="112"/>
        <v>7.3322677879556589E-9</v>
      </c>
      <c r="P421" s="15">
        <v>419</v>
      </c>
      <c r="Q421" s="8">
        <f t="shared" si="113"/>
        <v>0.90100000348747755</v>
      </c>
      <c r="R421" s="201"/>
      <c r="S421" s="22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x14ac:dyDescent="0.25">
      <c r="A422" s="8">
        <f t="shared" si="101"/>
        <v>-1.9275577208218073E-2</v>
      </c>
      <c r="B422" s="7">
        <v>1.9275577208218073E-2</v>
      </c>
      <c r="C422" s="7">
        <v>0.89539260006478905</v>
      </c>
      <c r="D422" s="10">
        <f t="shared" si="102"/>
        <v>0.49546605339869426</v>
      </c>
      <c r="E422" s="10">
        <f t="shared" si="103"/>
        <v>1.9189750191035554E-2</v>
      </c>
      <c r="F422" s="10">
        <f t="shared" si="104"/>
        <v>1.1305026690954775E-8</v>
      </c>
      <c r="G422" s="10">
        <f t="shared" si="114"/>
        <v>8.5815708705055949E-5</v>
      </c>
      <c r="H422" s="10">
        <f t="shared" si="105"/>
        <v>1.9189761496062246E-2</v>
      </c>
      <c r="I422" s="10">
        <f t="shared" si="106"/>
        <v>8.5815708705054349E-5</v>
      </c>
      <c r="J422" s="10">
        <f t="shared" si="107"/>
        <v>3.4507725183026491E-12</v>
      </c>
      <c r="K422" s="12">
        <f t="shared" si="108"/>
        <v>0</v>
      </c>
      <c r="L422" s="10">
        <f t="shared" si="109"/>
        <v>0.90100000345991205</v>
      </c>
      <c r="M422" s="13">
        <f t="shared" si="110"/>
        <v>3.1442972835636953E-5</v>
      </c>
      <c r="N422" s="14">
        <f t="shared" si="111"/>
        <v>6.8511532597878746E-7</v>
      </c>
      <c r="O422" s="14">
        <f t="shared" si="112"/>
        <v>7.2472179290735046E-9</v>
      </c>
      <c r="P422" s="15">
        <v>420</v>
      </c>
      <c r="Q422" s="8">
        <f t="shared" si="113"/>
        <v>0.90100000345655007</v>
      </c>
      <c r="R422" s="201"/>
      <c r="S422" s="22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x14ac:dyDescent="0.25">
      <c r="A423" s="8">
        <f t="shared" si="101"/>
        <v>-1.9275577208218073E-2</v>
      </c>
      <c r="B423" s="7">
        <v>1.9275577208218073E-2</v>
      </c>
      <c r="C423" s="7">
        <v>0.89480326868317261</v>
      </c>
      <c r="D423" s="10">
        <f t="shared" si="102"/>
        <v>0.49546605339869426</v>
      </c>
      <c r="E423" s="10">
        <f t="shared" si="103"/>
        <v>1.9189750191035554E-2</v>
      </c>
      <c r="F423" s="10">
        <f t="shared" si="104"/>
        <v>1.1305026690954775E-8</v>
      </c>
      <c r="G423" s="10">
        <f t="shared" si="114"/>
        <v>8.5815708705055949E-5</v>
      </c>
      <c r="H423" s="10">
        <f t="shared" si="105"/>
        <v>1.9189761496062246E-2</v>
      </c>
      <c r="I423" s="10">
        <f t="shared" si="106"/>
        <v>8.5815708705054349E-5</v>
      </c>
      <c r="J423" s="10">
        <f t="shared" si="107"/>
        <v>3.4507725183026491E-12</v>
      </c>
      <c r="K423" s="12">
        <f t="shared" si="108"/>
        <v>0</v>
      </c>
      <c r="L423" s="10">
        <f t="shared" si="109"/>
        <v>0.90100000345991205</v>
      </c>
      <c r="M423" s="13">
        <f t="shared" si="110"/>
        <v>3.8399521893251898E-5</v>
      </c>
      <c r="N423" s="14">
        <f t="shared" si="111"/>
        <v>6.8511532597878746E-7</v>
      </c>
      <c r="O423" s="14">
        <f t="shared" si="112"/>
        <v>7.2472179290735046E-9</v>
      </c>
      <c r="P423" s="15">
        <v>421</v>
      </c>
      <c r="Q423" s="8">
        <f t="shared" si="113"/>
        <v>0.90100000345655007</v>
      </c>
      <c r="R423" s="201"/>
      <c r="S423" s="22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x14ac:dyDescent="0.25">
      <c r="A424" s="8">
        <f t="shared" si="101"/>
        <v>-1.9169667443337847E-2</v>
      </c>
      <c r="B424" s="7">
        <v>1.9169667443337847E-2</v>
      </c>
      <c r="C424" s="7">
        <v>0.89486285980537372</v>
      </c>
      <c r="D424" s="10">
        <f t="shared" si="102"/>
        <v>0.49536014363381403</v>
      </c>
      <c r="E424" s="10">
        <f t="shared" si="103"/>
        <v>1.9084340775644637E-2</v>
      </c>
      <c r="F424" s="10">
        <f t="shared" si="104"/>
        <v>1.1204771397167722E-8</v>
      </c>
      <c r="G424" s="10">
        <f t="shared" si="114"/>
        <v>8.5315459490420409E-5</v>
      </c>
      <c r="H424" s="10">
        <f t="shared" si="105"/>
        <v>1.9084351980416032E-2</v>
      </c>
      <c r="I424" s="10">
        <f t="shared" si="106"/>
        <v>8.5315459490422144E-5</v>
      </c>
      <c r="J424" s="10">
        <f t="shared" si="107"/>
        <v>3.4313923244721111E-12</v>
      </c>
      <c r="K424" s="12">
        <f t="shared" si="108"/>
        <v>0</v>
      </c>
      <c r="L424" s="10">
        <f t="shared" si="109"/>
        <v>0.90100000342923969</v>
      </c>
      <c r="M424" s="13">
        <f t="shared" si="110"/>
        <v>3.7664531859958734E-5</v>
      </c>
      <c r="N424" s="14">
        <f t="shared" si="111"/>
        <v>6.8260714595405219E-7</v>
      </c>
      <c r="O424" s="14">
        <f t="shared" si="112"/>
        <v>7.1627196959605381E-9</v>
      </c>
      <c r="P424" s="15">
        <v>422</v>
      </c>
      <c r="Q424" s="8">
        <f t="shared" si="113"/>
        <v>0.90100000342589659</v>
      </c>
      <c r="R424" s="201"/>
      <c r="S424" s="22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x14ac:dyDescent="0.25">
      <c r="A425" s="8">
        <f t="shared" si="101"/>
        <v>-1.9169667443337847E-2</v>
      </c>
      <c r="B425" s="7">
        <v>1.9169667443337847E-2</v>
      </c>
      <c r="C425" s="7">
        <v>0.89493692598819541</v>
      </c>
      <c r="D425" s="10">
        <f t="shared" si="102"/>
        <v>0.49536014363381403</v>
      </c>
      <c r="E425" s="10">
        <f t="shared" si="103"/>
        <v>1.9084340775644637E-2</v>
      </c>
      <c r="F425" s="10">
        <f t="shared" si="104"/>
        <v>1.1204771397167722E-8</v>
      </c>
      <c r="G425" s="10">
        <f t="shared" si="114"/>
        <v>8.5315459490420409E-5</v>
      </c>
      <c r="H425" s="10">
        <f t="shared" si="105"/>
        <v>1.9084351980416032E-2</v>
      </c>
      <c r="I425" s="10">
        <f t="shared" si="106"/>
        <v>8.5315459490422144E-5</v>
      </c>
      <c r="J425" s="10">
        <f t="shared" si="107"/>
        <v>3.4313923244721111E-12</v>
      </c>
      <c r="K425" s="12">
        <f t="shared" si="108"/>
        <v>0</v>
      </c>
      <c r="L425" s="10">
        <f t="shared" si="109"/>
        <v>0.90100000342923969</v>
      </c>
      <c r="M425" s="13">
        <f t="shared" si="110"/>
        <v>3.6760908056100108E-5</v>
      </c>
      <c r="N425" s="14">
        <f t="shared" si="111"/>
        <v>6.8260714595405219E-7</v>
      </c>
      <c r="O425" s="14">
        <f t="shared" si="112"/>
        <v>7.1627196959605381E-9</v>
      </c>
      <c r="P425" s="15">
        <v>423</v>
      </c>
      <c r="Q425" s="8">
        <f t="shared" si="113"/>
        <v>0.90100000342589659</v>
      </c>
      <c r="R425" s="201"/>
      <c r="S425" s="22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x14ac:dyDescent="0.25">
      <c r="A426" s="8">
        <f t="shared" si="101"/>
        <v>-1.9169667443337847E-2</v>
      </c>
      <c r="B426" s="7">
        <v>1.9169667443337847E-2</v>
      </c>
      <c r="C426" s="7">
        <v>0.89501157274273457</v>
      </c>
      <c r="D426" s="10">
        <f t="shared" si="102"/>
        <v>0.49536014363381403</v>
      </c>
      <c r="E426" s="10">
        <f t="shared" si="103"/>
        <v>1.9084340775644637E-2</v>
      </c>
      <c r="F426" s="10">
        <f t="shared" si="104"/>
        <v>1.1204771397167722E-8</v>
      </c>
      <c r="G426" s="10">
        <f t="shared" si="114"/>
        <v>8.5315459490420409E-5</v>
      </c>
      <c r="H426" s="10">
        <f t="shared" si="105"/>
        <v>1.9084351980416032E-2</v>
      </c>
      <c r="I426" s="10">
        <f t="shared" si="106"/>
        <v>8.5315459490422144E-5</v>
      </c>
      <c r="J426" s="10">
        <f t="shared" si="107"/>
        <v>3.4313923244721111E-12</v>
      </c>
      <c r="K426" s="12">
        <f t="shared" si="108"/>
        <v>0</v>
      </c>
      <c r="L426" s="10">
        <f t="shared" si="109"/>
        <v>0.90100000342923969</v>
      </c>
      <c r="M426" s="13">
        <f t="shared" si="110"/>
        <v>3.586130208707618E-5</v>
      </c>
      <c r="N426" s="14">
        <f t="shared" si="111"/>
        <v>6.8260714595405219E-7</v>
      </c>
      <c r="O426" s="14">
        <f t="shared" si="112"/>
        <v>7.1627196959605381E-9</v>
      </c>
      <c r="P426" s="15">
        <v>424</v>
      </c>
      <c r="Q426" s="8">
        <f t="shared" si="113"/>
        <v>0.90100000342589659</v>
      </c>
      <c r="R426" s="201"/>
      <c r="S426" s="22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x14ac:dyDescent="0.25">
      <c r="A427" s="8">
        <f t="shared" si="101"/>
        <v>-1.9063757678457624E-2</v>
      </c>
      <c r="B427" s="7">
        <v>1.9063757678457624E-2</v>
      </c>
      <c r="C427" s="7">
        <v>0.89494087625583507</v>
      </c>
      <c r="D427" s="10">
        <f t="shared" si="102"/>
        <v>0.4952542338689338</v>
      </c>
      <c r="E427" s="10">
        <f t="shared" si="103"/>
        <v>1.8978931022713946E-2</v>
      </c>
      <c r="F427" s="10">
        <f t="shared" si="104"/>
        <v>1.1105404874785049E-8</v>
      </c>
      <c r="G427" s="10">
        <f t="shared" si="114"/>
        <v>8.4815546926686469E-5</v>
      </c>
      <c r="H427" s="10">
        <f t="shared" si="105"/>
        <v>1.897894212811882E-2</v>
      </c>
      <c r="I427" s="10">
        <f t="shared" si="106"/>
        <v>8.481554692668777E-5</v>
      </c>
      <c r="J427" s="10">
        <f t="shared" si="107"/>
        <v>3.4121165048004851E-12</v>
      </c>
      <c r="K427" s="12">
        <f t="shared" si="108"/>
        <v>0</v>
      </c>
      <c r="L427" s="10">
        <f t="shared" si="109"/>
        <v>0.90100000339883923</v>
      </c>
      <c r="M427" s="13">
        <f t="shared" si="110"/>
        <v>3.6713021735089774E-5</v>
      </c>
      <c r="N427" s="14">
        <f t="shared" si="111"/>
        <v>6.8010814817199594E-7</v>
      </c>
      <c r="O427" s="14">
        <f t="shared" si="112"/>
        <v>7.0787720584533766E-9</v>
      </c>
      <c r="P427" s="15">
        <v>425</v>
      </c>
      <c r="Q427" s="8">
        <f t="shared" si="113"/>
        <v>0.901000003395515</v>
      </c>
      <c r="R427" s="201"/>
      <c r="S427" s="22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x14ac:dyDescent="0.25">
      <c r="A428" s="8">
        <f t="shared" si="101"/>
        <v>-1.9063757678457624E-2</v>
      </c>
      <c r="B428" s="7">
        <v>1.9063757678457624E-2</v>
      </c>
      <c r="C428" s="7">
        <v>0.89531403176444402</v>
      </c>
      <c r="D428" s="10">
        <f t="shared" si="102"/>
        <v>0.4952542338689338</v>
      </c>
      <c r="E428" s="10">
        <f t="shared" si="103"/>
        <v>1.8978931022713946E-2</v>
      </c>
      <c r="F428" s="10">
        <f t="shared" si="104"/>
        <v>1.1105404874785049E-8</v>
      </c>
      <c r="G428" s="10">
        <f t="shared" si="114"/>
        <v>8.4815546926686469E-5</v>
      </c>
      <c r="H428" s="10">
        <f t="shared" si="105"/>
        <v>1.897894212811882E-2</v>
      </c>
      <c r="I428" s="10">
        <f t="shared" si="106"/>
        <v>8.481554692668777E-5</v>
      </c>
      <c r="J428" s="10">
        <f t="shared" si="107"/>
        <v>3.4121165048004851E-12</v>
      </c>
      <c r="K428" s="12">
        <f t="shared" si="108"/>
        <v>0</v>
      </c>
      <c r="L428" s="10">
        <f t="shared" si="109"/>
        <v>0.90100000339883923</v>
      </c>
      <c r="M428" s="13">
        <f t="shared" si="110"/>
        <v>3.233027342714699E-5</v>
      </c>
      <c r="N428" s="14">
        <f t="shared" si="111"/>
        <v>6.8010814817199594E-7</v>
      </c>
      <c r="O428" s="14">
        <f t="shared" si="112"/>
        <v>7.0787720584533766E-9</v>
      </c>
      <c r="P428" s="15">
        <v>426</v>
      </c>
      <c r="Q428" s="8">
        <f t="shared" si="113"/>
        <v>0.901000003395515</v>
      </c>
      <c r="R428" s="201"/>
      <c r="S428" s="22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x14ac:dyDescent="0.25">
      <c r="A429" s="8">
        <f t="shared" si="101"/>
        <v>-1.8957847913577398E-2</v>
      </c>
      <c r="B429" s="7">
        <v>1.8957847913577398E-2</v>
      </c>
      <c r="C429" s="7">
        <v>0.89517242105913308</v>
      </c>
      <c r="D429" s="10">
        <f t="shared" si="102"/>
        <v>0.49514832410405357</v>
      </c>
      <c r="E429" s="10">
        <f t="shared" si="103"/>
        <v>1.8873520932589538E-2</v>
      </c>
      <c r="F429" s="10">
        <f t="shared" si="104"/>
        <v>1.1006919225934453E-8</v>
      </c>
      <c r="G429" s="10">
        <f t="shared" si="114"/>
        <v>8.4315970675680196E-5</v>
      </c>
      <c r="H429" s="10">
        <f t="shared" si="105"/>
        <v>1.8873531939508765E-2</v>
      </c>
      <c r="I429" s="10">
        <f t="shared" si="106"/>
        <v>8.431597067567937E-5</v>
      </c>
      <c r="J429" s="10">
        <f t="shared" si="107"/>
        <v>3.3929534092204865E-12</v>
      </c>
      <c r="K429" s="12">
        <f t="shared" si="108"/>
        <v>0</v>
      </c>
      <c r="L429" s="10">
        <f t="shared" si="109"/>
        <v>0.90100000336870822</v>
      </c>
      <c r="M429" s="13">
        <f t="shared" si="110"/>
        <v>3.3960715574873139E-5</v>
      </c>
      <c r="N429" s="14">
        <f t="shared" si="111"/>
        <v>6.7761829901231922E-7</v>
      </c>
      <c r="O429" s="14">
        <f t="shared" si="112"/>
        <v>6.995373988283526E-9</v>
      </c>
      <c r="P429" s="15">
        <v>427</v>
      </c>
      <c r="Q429" s="8">
        <f t="shared" si="113"/>
        <v>0.90100000336540265</v>
      </c>
      <c r="R429" s="201"/>
      <c r="S429" s="22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x14ac:dyDescent="0.25">
      <c r="A430" s="8">
        <f t="shared" si="101"/>
        <v>-1.8957847913577398E-2</v>
      </c>
      <c r="B430" s="7">
        <v>1.8957847913577398E-2</v>
      </c>
      <c r="C430" s="7">
        <v>0.89484730629573761</v>
      </c>
      <c r="D430" s="10">
        <f t="shared" si="102"/>
        <v>0.49514832410405357</v>
      </c>
      <c r="E430" s="10">
        <f t="shared" si="103"/>
        <v>1.8873520932589538E-2</v>
      </c>
      <c r="F430" s="10">
        <f t="shared" si="104"/>
        <v>1.1006919225934453E-8</v>
      </c>
      <c r="G430" s="10">
        <f t="shared" si="114"/>
        <v>8.4315970675680196E-5</v>
      </c>
      <c r="H430" s="10">
        <f t="shared" si="105"/>
        <v>1.8873531939508765E-2</v>
      </c>
      <c r="I430" s="10">
        <f t="shared" si="106"/>
        <v>8.431597067567937E-5</v>
      </c>
      <c r="J430" s="10">
        <f t="shared" si="107"/>
        <v>3.3929534092204865E-12</v>
      </c>
      <c r="K430" s="12">
        <f t="shared" si="108"/>
        <v>0</v>
      </c>
      <c r="L430" s="10">
        <f t="shared" si="109"/>
        <v>0.90100000336870822</v>
      </c>
      <c r="M430" s="13">
        <f t="shared" si="110"/>
        <v>3.7855681271741165E-5</v>
      </c>
      <c r="N430" s="14">
        <f t="shared" si="111"/>
        <v>6.7761829901231922E-7</v>
      </c>
      <c r="O430" s="14">
        <f t="shared" si="112"/>
        <v>6.995373988283526E-9</v>
      </c>
      <c r="P430" s="15">
        <v>428</v>
      </c>
      <c r="Q430" s="8">
        <f t="shared" si="113"/>
        <v>0.90100000336540265</v>
      </c>
      <c r="R430" s="201"/>
      <c r="S430" s="22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x14ac:dyDescent="0.25">
      <c r="A431" s="8">
        <f t="shared" si="101"/>
        <v>-1.8957847913577398E-2</v>
      </c>
      <c r="B431" s="7">
        <v>1.8957847913577398E-2</v>
      </c>
      <c r="C431" s="7">
        <v>0.89505013106715658</v>
      </c>
      <c r="D431" s="10">
        <f t="shared" si="102"/>
        <v>0.49514832410405357</v>
      </c>
      <c r="E431" s="10">
        <f t="shared" si="103"/>
        <v>1.8873520932589538E-2</v>
      </c>
      <c r="F431" s="10">
        <f t="shared" si="104"/>
        <v>1.1006919225934453E-8</v>
      </c>
      <c r="G431" s="10">
        <f t="shared" si="114"/>
        <v>8.4315970675680196E-5</v>
      </c>
      <c r="H431" s="10">
        <f t="shared" si="105"/>
        <v>1.8873531939508765E-2</v>
      </c>
      <c r="I431" s="10">
        <f t="shared" si="106"/>
        <v>8.431597067567937E-5</v>
      </c>
      <c r="J431" s="10">
        <f t="shared" si="107"/>
        <v>3.3929534092204865E-12</v>
      </c>
      <c r="K431" s="12">
        <f t="shared" si="108"/>
        <v>0</v>
      </c>
      <c r="L431" s="10">
        <f t="shared" si="109"/>
        <v>0.90100000336870822</v>
      </c>
      <c r="M431" s="13">
        <f t="shared" si="110"/>
        <v>3.5400980404771405E-5</v>
      </c>
      <c r="N431" s="14">
        <f t="shared" si="111"/>
        <v>6.7761829901231922E-7</v>
      </c>
      <c r="O431" s="14">
        <f t="shared" si="112"/>
        <v>6.995373988283526E-9</v>
      </c>
      <c r="P431" s="15">
        <v>429</v>
      </c>
      <c r="Q431" s="8">
        <f t="shared" si="113"/>
        <v>0.90100000336540265</v>
      </c>
      <c r="R431" s="201"/>
      <c r="S431" s="22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x14ac:dyDescent="0.25">
      <c r="A432" s="8">
        <f t="shared" si="101"/>
        <v>-1.8851938148697171E-2</v>
      </c>
      <c r="B432" s="7">
        <v>1.8851938148697171E-2</v>
      </c>
      <c r="C432" s="7">
        <v>0.89518169962051586</v>
      </c>
      <c r="D432" s="10">
        <f t="shared" si="102"/>
        <v>0.49504241433917334</v>
      </c>
      <c r="E432" s="10">
        <f t="shared" si="103"/>
        <v>1.8768110505616775E-2</v>
      </c>
      <c r="F432" s="10">
        <f t="shared" si="104"/>
        <v>1.0909306718629716E-8</v>
      </c>
      <c r="G432" s="10">
        <f t="shared" si="114"/>
        <v>8.3816730399782768E-5</v>
      </c>
      <c r="H432" s="10">
        <f t="shared" si="105"/>
        <v>1.8768121414923494E-2</v>
      </c>
      <c r="I432" s="10">
        <f t="shared" si="106"/>
        <v>8.3816730399782999E-5</v>
      </c>
      <c r="J432" s="10">
        <f t="shared" si="107"/>
        <v>3.3738946877994016E-12</v>
      </c>
      <c r="K432" s="12">
        <f t="shared" si="108"/>
        <v>0</v>
      </c>
      <c r="L432" s="10">
        <f t="shared" si="109"/>
        <v>0.90100000333884434</v>
      </c>
      <c r="M432" s="13">
        <f t="shared" si="110"/>
        <v>3.3852658158714981E-5</v>
      </c>
      <c r="N432" s="14">
        <f t="shared" si="111"/>
        <v>6.7513756498934655E-7</v>
      </c>
      <c r="O432" s="14">
        <f t="shared" si="112"/>
        <v>6.9125244591066102E-9</v>
      </c>
      <c r="P432" s="15">
        <v>430</v>
      </c>
      <c r="Q432" s="8">
        <f t="shared" si="113"/>
        <v>0.9010000033355573</v>
      </c>
      <c r="R432" s="201"/>
      <c r="S432" s="22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x14ac:dyDescent="0.25">
      <c r="A433" s="8">
        <f t="shared" si="101"/>
        <v>-1.8851938148697171E-2</v>
      </c>
      <c r="B433" s="7">
        <v>1.8851938148697171E-2</v>
      </c>
      <c r="C433" s="7">
        <v>0.89536187561102187</v>
      </c>
      <c r="D433" s="10">
        <f t="shared" si="102"/>
        <v>0.49504241433917334</v>
      </c>
      <c r="E433" s="10">
        <f t="shared" si="103"/>
        <v>1.8768110505616775E-2</v>
      </c>
      <c r="F433" s="10">
        <f t="shared" si="104"/>
        <v>1.0909306718629716E-8</v>
      </c>
      <c r="G433" s="10">
        <f t="shared" si="114"/>
        <v>8.3816730399782768E-5</v>
      </c>
      <c r="H433" s="10">
        <f t="shared" si="105"/>
        <v>1.8768121414923494E-2</v>
      </c>
      <c r="I433" s="10">
        <f t="shared" si="106"/>
        <v>8.3816730399782999E-5</v>
      </c>
      <c r="J433" s="10">
        <f t="shared" si="107"/>
        <v>3.3738946877994016E-12</v>
      </c>
      <c r="K433" s="12">
        <f t="shared" si="108"/>
        <v>0</v>
      </c>
      <c r="L433" s="10">
        <f t="shared" si="109"/>
        <v>0.90100000333884434</v>
      </c>
      <c r="M433" s="13">
        <f t="shared" si="110"/>
        <v>3.1788484275240475E-5</v>
      </c>
      <c r="N433" s="14">
        <f t="shared" si="111"/>
        <v>6.7513756498934655E-7</v>
      </c>
      <c r="O433" s="14">
        <f t="shared" si="112"/>
        <v>6.9125244591066102E-9</v>
      </c>
      <c r="P433" s="15">
        <v>431</v>
      </c>
      <c r="Q433" s="8">
        <f t="shared" si="113"/>
        <v>0.9010000033355573</v>
      </c>
      <c r="R433" s="201"/>
      <c r="S433" s="22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x14ac:dyDescent="0.25">
      <c r="A434" s="8">
        <f t="shared" si="101"/>
        <v>-1.8851938148697171E-2</v>
      </c>
      <c r="B434" s="7">
        <v>1.8851938148697171E-2</v>
      </c>
      <c r="C434" s="7">
        <v>0.8948790429737874</v>
      </c>
      <c r="D434" s="10">
        <f t="shared" si="102"/>
        <v>0.49504241433917334</v>
      </c>
      <c r="E434" s="10">
        <f t="shared" si="103"/>
        <v>1.8768110505616775E-2</v>
      </c>
      <c r="F434" s="10">
        <f t="shared" si="104"/>
        <v>1.0909306718629716E-8</v>
      </c>
      <c r="G434" s="10">
        <f t="shared" si="114"/>
        <v>8.3816730399782768E-5</v>
      </c>
      <c r="H434" s="10">
        <f t="shared" si="105"/>
        <v>1.8768121414923494E-2</v>
      </c>
      <c r="I434" s="10">
        <f t="shared" si="106"/>
        <v>8.3816730399782999E-5</v>
      </c>
      <c r="J434" s="10">
        <f t="shared" si="107"/>
        <v>3.3738946877994016E-12</v>
      </c>
      <c r="K434" s="12">
        <f t="shared" si="108"/>
        <v>0</v>
      </c>
      <c r="L434" s="10">
        <f t="shared" si="109"/>
        <v>0.90100000333884434</v>
      </c>
      <c r="M434" s="13">
        <f t="shared" si="110"/>
        <v>3.7466155790597962E-5</v>
      </c>
      <c r="N434" s="14">
        <f t="shared" si="111"/>
        <v>6.7513756498934655E-7</v>
      </c>
      <c r="O434" s="14">
        <f t="shared" si="112"/>
        <v>6.9125244591066102E-9</v>
      </c>
      <c r="P434" s="15">
        <v>432</v>
      </c>
      <c r="Q434" s="8">
        <f t="shared" si="113"/>
        <v>0.9010000033355573</v>
      </c>
      <c r="R434" s="201"/>
      <c r="S434" s="22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x14ac:dyDescent="0.25">
      <c r="A435" s="8">
        <f t="shared" si="101"/>
        <v>-1.8746028383816945E-2</v>
      </c>
      <c r="B435" s="7">
        <v>1.8746028383816945E-2</v>
      </c>
      <c r="C435" s="7">
        <v>0.89508577064924078</v>
      </c>
      <c r="D435" s="10">
        <f t="shared" si="102"/>
        <v>0.49493650457429311</v>
      </c>
      <c r="E435" s="10">
        <f t="shared" si="103"/>
        <v>1.8662699742140743E-2</v>
      </c>
      <c r="F435" s="10">
        <f t="shared" si="104"/>
        <v>1.0812559493867975E-8</v>
      </c>
      <c r="G435" s="10">
        <f t="shared" si="114"/>
        <v>8.3317825761763942E-5</v>
      </c>
      <c r="H435" s="10">
        <f t="shared" si="105"/>
        <v>1.8662710554700236E-2</v>
      </c>
      <c r="I435" s="10">
        <f t="shared" si="106"/>
        <v>8.3317825761764226E-5</v>
      </c>
      <c r="J435" s="10">
        <f t="shared" si="107"/>
        <v>3.3549445155035865E-12</v>
      </c>
      <c r="K435" s="12">
        <f t="shared" si="108"/>
        <v>0</v>
      </c>
      <c r="L435" s="10">
        <f t="shared" si="109"/>
        <v>0.90100000330924512</v>
      </c>
      <c r="M435" s="13">
        <f t="shared" si="110"/>
        <v>3.4978147956662109E-5</v>
      </c>
      <c r="N435" s="14">
        <f t="shared" si="111"/>
        <v>6.7266591272638056E-7</v>
      </c>
      <c r="O435" s="14">
        <f t="shared" si="112"/>
        <v>6.8302224464730172E-9</v>
      </c>
      <c r="P435" s="15">
        <v>433</v>
      </c>
      <c r="Q435" s="8">
        <f t="shared" si="113"/>
        <v>0.90100000330597652</v>
      </c>
      <c r="R435" s="201"/>
      <c r="S435" s="22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x14ac:dyDescent="0.25">
      <c r="A436" s="8">
        <f t="shared" si="101"/>
        <v>-1.8746028383816945E-2</v>
      </c>
      <c r="B436" s="7">
        <v>1.8746028383816945E-2</v>
      </c>
      <c r="C436" s="7">
        <v>0.89511719407397572</v>
      </c>
      <c r="D436" s="10">
        <f t="shared" si="102"/>
        <v>0.49493650457429311</v>
      </c>
      <c r="E436" s="10">
        <f t="shared" si="103"/>
        <v>1.8662699742140743E-2</v>
      </c>
      <c r="F436" s="10">
        <f t="shared" si="104"/>
        <v>1.0812559493867975E-8</v>
      </c>
      <c r="G436" s="10">
        <f t="shared" si="114"/>
        <v>8.3317825761763942E-5</v>
      </c>
      <c r="H436" s="10">
        <f t="shared" si="105"/>
        <v>1.8662710554700236E-2</v>
      </c>
      <c r="I436" s="10">
        <f t="shared" si="106"/>
        <v>8.3317825761764226E-5</v>
      </c>
      <c r="J436" s="10">
        <f t="shared" si="107"/>
        <v>3.3549445155035865E-12</v>
      </c>
      <c r="K436" s="12">
        <f t="shared" si="108"/>
        <v>0</v>
      </c>
      <c r="L436" s="10">
        <f t="shared" si="109"/>
        <v>0.90100000330924512</v>
      </c>
      <c r="M436" s="13">
        <f t="shared" si="110"/>
        <v>3.4607444498570989E-5</v>
      </c>
      <c r="N436" s="14">
        <f t="shared" si="111"/>
        <v>6.7266591272638056E-7</v>
      </c>
      <c r="O436" s="14">
        <f t="shared" si="112"/>
        <v>6.8302224464730172E-9</v>
      </c>
      <c r="P436" s="15">
        <v>434</v>
      </c>
      <c r="Q436" s="8">
        <f t="shared" si="113"/>
        <v>0.90100000330597652</v>
      </c>
      <c r="R436" s="201"/>
      <c r="S436" s="22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x14ac:dyDescent="0.25">
      <c r="A437" s="8">
        <f t="shared" si="101"/>
        <v>-1.8746028383816945E-2</v>
      </c>
      <c r="B437" s="7">
        <v>1.8746028383816945E-2</v>
      </c>
      <c r="C437" s="7">
        <v>0.89483833608304364</v>
      </c>
      <c r="D437" s="10">
        <f t="shared" si="102"/>
        <v>0.49493650457429311</v>
      </c>
      <c r="E437" s="10">
        <f t="shared" si="103"/>
        <v>1.8662699742140743E-2</v>
      </c>
      <c r="F437" s="10">
        <f t="shared" si="104"/>
        <v>1.0812559493867975E-8</v>
      </c>
      <c r="G437" s="10">
        <f t="shared" si="114"/>
        <v>8.3317825761763942E-5</v>
      </c>
      <c r="H437" s="10">
        <f t="shared" si="105"/>
        <v>1.8662710554700236E-2</v>
      </c>
      <c r="I437" s="10">
        <f t="shared" si="106"/>
        <v>8.3317825761764226E-5</v>
      </c>
      <c r="J437" s="10">
        <f t="shared" si="107"/>
        <v>3.3549445155035865E-12</v>
      </c>
      <c r="K437" s="12">
        <f t="shared" si="108"/>
        <v>0</v>
      </c>
      <c r="L437" s="10">
        <f t="shared" si="109"/>
        <v>0.90100000330924512</v>
      </c>
      <c r="M437" s="13">
        <f t="shared" si="110"/>
        <v>3.7966143006445487E-5</v>
      </c>
      <c r="N437" s="14">
        <f t="shared" si="111"/>
        <v>6.7266591272638056E-7</v>
      </c>
      <c r="O437" s="14">
        <f t="shared" si="112"/>
        <v>6.8302224464730172E-9</v>
      </c>
      <c r="P437" s="15">
        <v>435</v>
      </c>
      <c r="Q437" s="8">
        <f t="shared" si="113"/>
        <v>0.90100000330597652</v>
      </c>
      <c r="R437" s="201"/>
      <c r="S437" s="22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x14ac:dyDescent="0.25">
      <c r="A438" s="8">
        <f t="shared" si="101"/>
        <v>-1.8640118618936719E-2</v>
      </c>
      <c r="B438" s="7">
        <v>1.8640118618936719E-2</v>
      </c>
      <c r="C438" s="7">
        <v>0.89494810837695837</v>
      </c>
      <c r="D438" s="10">
        <f t="shared" si="102"/>
        <v>0.49483059480941288</v>
      </c>
      <c r="E438" s="10">
        <f t="shared" si="103"/>
        <v>1.855728864250572E-2</v>
      </c>
      <c r="F438" s="10">
        <f t="shared" si="104"/>
        <v>1.0716670006307626E-8</v>
      </c>
      <c r="G438" s="10">
        <f t="shared" si="114"/>
        <v>8.2819256424893073E-5</v>
      </c>
      <c r="H438" s="10">
        <f t="shared" si="105"/>
        <v>1.8557299359175727E-2</v>
      </c>
      <c r="I438" s="10">
        <f t="shared" si="106"/>
        <v>8.2819256424893114E-5</v>
      </c>
      <c r="J438" s="10">
        <f t="shared" si="107"/>
        <v>3.336098717366686E-12</v>
      </c>
      <c r="K438" s="12">
        <f t="shared" si="108"/>
        <v>0</v>
      </c>
      <c r="L438" s="10">
        <f t="shared" si="109"/>
        <v>0.90100000327990815</v>
      </c>
      <c r="M438" s="13">
        <f t="shared" si="110"/>
        <v>3.6625431916349436E-5</v>
      </c>
      <c r="N438" s="14">
        <f t="shared" si="111"/>
        <v>6.7020330898134833E-7</v>
      </c>
      <c r="O438" s="14">
        <f t="shared" si="112"/>
        <v>6.7484669278408921E-9</v>
      </c>
      <c r="P438" s="15">
        <v>436</v>
      </c>
      <c r="Q438" s="8">
        <f t="shared" si="113"/>
        <v>0.90100000327665797</v>
      </c>
      <c r="R438" s="201"/>
      <c r="S438" s="22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x14ac:dyDescent="0.25">
      <c r="A439" s="8">
        <f t="shared" si="101"/>
        <v>-1.8640118618936719E-2</v>
      </c>
      <c r="B439" s="7">
        <v>1.8640118618936719E-2</v>
      </c>
      <c r="C439" s="7">
        <v>0.89537059174903011</v>
      </c>
      <c r="D439" s="10">
        <f t="shared" si="102"/>
        <v>0.49483059480941288</v>
      </c>
      <c r="E439" s="10">
        <f t="shared" si="103"/>
        <v>1.855728864250572E-2</v>
      </c>
      <c r="F439" s="10">
        <f t="shared" si="104"/>
        <v>1.0716670006307626E-8</v>
      </c>
      <c r="G439" s="10">
        <f t="shared" si="114"/>
        <v>8.2819256424893073E-5</v>
      </c>
      <c r="H439" s="10">
        <f t="shared" si="105"/>
        <v>1.8557299359175727E-2</v>
      </c>
      <c r="I439" s="10">
        <f t="shared" si="106"/>
        <v>8.2819256424893114E-5</v>
      </c>
      <c r="J439" s="10">
        <f t="shared" si="107"/>
        <v>3.336098717366686E-12</v>
      </c>
      <c r="K439" s="12">
        <f t="shared" si="108"/>
        <v>0</v>
      </c>
      <c r="L439" s="10">
        <f t="shared" si="109"/>
        <v>0.90100000327990815</v>
      </c>
      <c r="M439" s="13">
        <f t="shared" si="110"/>
        <v>3.1690274183982603E-5</v>
      </c>
      <c r="N439" s="14">
        <f t="shared" si="111"/>
        <v>6.7020330898134833E-7</v>
      </c>
      <c r="O439" s="14">
        <f t="shared" si="112"/>
        <v>6.7484669278408921E-9</v>
      </c>
      <c r="P439" s="15">
        <v>437</v>
      </c>
      <c r="Q439" s="8">
        <f t="shared" si="113"/>
        <v>0.90100000327665797</v>
      </c>
      <c r="R439" s="201"/>
      <c r="S439" s="22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x14ac:dyDescent="0.25">
      <c r="A440" s="8">
        <f t="shared" si="101"/>
        <v>-1.8640118618936719E-2</v>
      </c>
      <c r="B440" s="7">
        <v>1.8640118618936719E-2</v>
      </c>
      <c r="C440" s="7">
        <v>0.89502264663008013</v>
      </c>
      <c r="D440" s="10">
        <f t="shared" si="102"/>
        <v>0.49483059480941288</v>
      </c>
      <c r="E440" s="10">
        <f t="shared" si="103"/>
        <v>1.855728864250572E-2</v>
      </c>
      <c r="F440" s="10">
        <f t="shared" si="104"/>
        <v>1.0716670006307626E-8</v>
      </c>
      <c r="G440" s="10">
        <f t="shared" si="114"/>
        <v>8.2819256424893073E-5</v>
      </c>
      <c r="H440" s="10">
        <f t="shared" si="105"/>
        <v>1.8557299359175727E-2</v>
      </c>
      <c r="I440" s="10">
        <f t="shared" si="106"/>
        <v>8.2819256424893114E-5</v>
      </c>
      <c r="J440" s="10">
        <f t="shared" si="107"/>
        <v>3.336098717366686E-12</v>
      </c>
      <c r="K440" s="12">
        <f t="shared" si="108"/>
        <v>0</v>
      </c>
      <c r="L440" s="10">
        <f t="shared" si="109"/>
        <v>0.90100000327990815</v>
      </c>
      <c r="M440" s="13">
        <f t="shared" si="110"/>
        <v>3.5728792519243178E-5</v>
      </c>
      <c r="N440" s="14">
        <f t="shared" si="111"/>
        <v>6.7020330898134833E-7</v>
      </c>
      <c r="O440" s="14">
        <f t="shared" si="112"/>
        <v>6.7484669278408921E-9</v>
      </c>
      <c r="P440" s="15">
        <v>438</v>
      </c>
      <c r="Q440" s="8">
        <f t="shared" si="113"/>
        <v>0.90100000327665797</v>
      </c>
      <c r="R440" s="201"/>
      <c r="S440" s="22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x14ac:dyDescent="0.25">
      <c r="A441" s="8">
        <f t="shared" si="101"/>
        <v>0</v>
      </c>
      <c r="B441" s="7"/>
      <c r="C441" s="7"/>
      <c r="D441" s="10" t="str">
        <f t="shared" si="102"/>
        <v/>
      </c>
      <c r="E441" s="10" t="str">
        <f t="shared" si="103"/>
        <v/>
      </c>
      <c r="F441" s="10" t="str">
        <f t="shared" si="104"/>
        <v/>
      </c>
      <c r="G441" s="10" t="str">
        <f t="shared" si="114"/>
        <v/>
      </c>
      <c r="H441" s="10" t="str">
        <f t="shared" si="105"/>
        <v/>
      </c>
      <c r="I441" s="10" t="str">
        <f t="shared" si="106"/>
        <v/>
      </c>
      <c r="J441" s="10" t="str">
        <f t="shared" si="107"/>
        <v/>
      </c>
      <c r="K441" s="12" t="str">
        <f t="shared" si="108"/>
        <v/>
      </c>
      <c r="L441" s="10" t="str">
        <f t="shared" si="109"/>
        <v/>
      </c>
      <c r="M441" s="13" t="str">
        <f t="shared" si="110"/>
        <v/>
      </c>
      <c r="N441" s="14" t="str">
        <f t="shared" si="111"/>
        <v/>
      </c>
      <c r="O441" s="14" t="str">
        <f t="shared" si="112"/>
        <v/>
      </c>
      <c r="P441" s="15">
        <v>439</v>
      </c>
      <c r="Q441" s="8" t="str">
        <f t="shared" si="113"/>
        <v/>
      </c>
      <c r="R441" s="201"/>
      <c r="S441" s="22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x14ac:dyDescent="0.25">
      <c r="A442" s="8">
        <f t="shared" si="101"/>
        <v>0</v>
      </c>
      <c r="B442" s="7"/>
      <c r="C442" s="7"/>
      <c r="D442" s="10" t="str">
        <f t="shared" si="102"/>
        <v/>
      </c>
      <c r="E442" s="10" t="str">
        <f t="shared" si="103"/>
        <v/>
      </c>
      <c r="F442" s="10" t="str">
        <f t="shared" si="104"/>
        <v/>
      </c>
      <c r="G442" s="10" t="str">
        <f t="shared" si="114"/>
        <v/>
      </c>
      <c r="H442" s="10" t="str">
        <f t="shared" si="105"/>
        <v/>
      </c>
      <c r="I442" s="10" t="str">
        <f t="shared" si="106"/>
        <v/>
      </c>
      <c r="J442" s="10" t="str">
        <f t="shared" si="107"/>
        <v/>
      </c>
      <c r="K442" s="12" t="str">
        <f t="shared" si="108"/>
        <v/>
      </c>
      <c r="L442" s="10" t="str">
        <f t="shared" si="109"/>
        <v/>
      </c>
      <c r="M442" s="13" t="str">
        <f t="shared" si="110"/>
        <v/>
      </c>
      <c r="N442" s="14" t="str">
        <f t="shared" si="111"/>
        <v/>
      </c>
      <c r="O442" s="14" t="str">
        <f t="shared" si="112"/>
        <v/>
      </c>
      <c r="P442" s="15">
        <v>440</v>
      </c>
      <c r="Q442" s="8" t="str">
        <f t="shared" si="113"/>
        <v/>
      </c>
      <c r="R442" s="201"/>
      <c r="S442" s="22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x14ac:dyDescent="0.25">
      <c r="A443" s="8">
        <f t="shared" si="101"/>
        <v>0</v>
      </c>
      <c r="B443" s="7"/>
      <c r="C443" s="7"/>
      <c r="D443" s="10" t="str">
        <f t="shared" si="102"/>
        <v/>
      </c>
      <c r="E443" s="10" t="str">
        <f t="shared" si="103"/>
        <v/>
      </c>
      <c r="F443" s="10" t="str">
        <f t="shared" si="104"/>
        <v/>
      </c>
      <c r="G443" s="10" t="str">
        <f t="shared" si="114"/>
        <v/>
      </c>
      <c r="H443" s="10" t="str">
        <f t="shared" si="105"/>
        <v/>
      </c>
      <c r="I443" s="10" t="str">
        <f t="shared" si="106"/>
        <v/>
      </c>
      <c r="J443" s="10" t="str">
        <f t="shared" si="107"/>
        <v/>
      </c>
      <c r="K443" s="12" t="str">
        <f t="shared" si="108"/>
        <v/>
      </c>
      <c r="L443" s="10" t="str">
        <f t="shared" si="109"/>
        <v/>
      </c>
      <c r="M443" s="13" t="str">
        <f t="shared" si="110"/>
        <v/>
      </c>
      <c r="N443" s="14" t="str">
        <f t="shared" si="111"/>
        <v/>
      </c>
      <c r="O443" s="14" t="str">
        <f t="shared" si="112"/>
        <v/>
      </c>
      <c r="P443" s="15">
        <v>441</v>
      </c>
      <c r="Q443" s="8" t="str">
        <f t="shared" si="113"/>
        <v/>
      </c>
      <c r="R443" s="201"/>
      <c r="S443" s="22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x14ac:dyDescent="0.25">
      <c r="A444" s="8">
        <f t="shared" si="101"/>
        <v>0</v>
      </c>
      <c r="B444" s="7"/>
      <c r="C444" s="7"/>
      <c r="D444" s="10" t="str">
        <f t="shared" si="102"/>
        <v/>
      </c>
      <c r="E444" s="10" t="str">
        <f t="shared" si="103"/>
        <v/>
      </c>
      <c r="F444" s="10" t="str">
        <f t="shared" si="104"/>
        <v/>
      </c>
      <c r="G444" s="10" t="str">
        <f t="shared" si="114"/>
        <v/>
      </c>
      <c r="H444" s="10" t="str">
        <f t="shared" si="105"/>
        <v/>
      </c>
      <c r="I444" s="10" t="str">
        <f t="shared" si="106"/>
        <v/>
      </c>
      <c r="J444" s="10" t="str">
        <f t="shared" si="107"/>
        <v/>
      </c>
      <c r="K444" s="12" t="str">
        <f t="shared" si="108"/>
        <v/>
      </c>
      <c r="L444" s="10" t="str">
        <f t="shared" si="109"/>
        <v/>
      </c>
      <c r="M444" s="13" t="str">
        <f t="shared" si="110"/>
        <v/>
      </c>
      <c r="N444" s="14" t="str">
        <f t="shared" si="111"/>
        <v/>
      </c>
      <c r="O444" s="14" t="str">
        <f t="shared" si="112"/>
        <v/>
      </c>
      <c r="P444" s="15">
        <v>442</v>
      </c>
      <c r="Q444" s="8" t="str">
        <f t="shared" si="113"/>
        <v/>
      </c>
      <c r="R444" s="201"/>
      <c r="S444" s="22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x14ac:dyDescent="0.25">
      <c r="A445" s="8">
        <f t="shared" si="101"/>
        <v>0</v>
      </c>
      <c r="B445" s="7"/>
      <c r="C445" s="7"/>
      <c r="D445" s="10" t="str">
        <f t="shared" si="102"/>
        <v/>
      </c>
      <c r="E445" s="10" t="str">
        <f t="shared" si="103"/>
        <v/>
      </c>
      <c r="F445" s="10" t="str">
        <f t="shared" si="104"/>
        <v/>
      </c>
      <c r="G445" s="10" t="str">
        <f t="shared" si="114"/>
        <v/>
      </c>
      <c r="H445" s="10" t="str">
        <f t="shared" si="105"/>
        <v/>
      </c>
      <c r="I445" s="10" t="str">
        <f t="shared" si="106"/>
        <v/>
      </c>
      <c r="J445" s="10" t="str">
        <f t="shared" si="107"/>
        <v/>
      </c>
      <c r="K445" s="12" t="str">
        <f t="shared" si="108"/>
        <v/>
      </c>
      <c r="L445" s="10" t="str">
        <f t="shared" si="109"/>
        <v/>
      </c>
      <c r="M445" s="13" t="str">
        <f t="shared" si="110"/>
        <v/>
      </c>
      <c r="N445" s="14" t="str">
        <f t="shared" si="111"/>
        <v/>
      </c>
      <c r="O445" s="14" t="str">
        <f t="shared" si="112"/>
        <v/>
      </c>
      <c r="P445" s="15">
        <v>443</v>
      </c>
      <c r="Q445" s="8" t="str">
        <f t="shared" si="113"/>
        <v/>
      </c>
      <c r="R445" s="201"/>
      <c r="S445" s="22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x14ac:dyDescent="0.25">
      <c r="A446" s="8">
        <f t="shared" si="101"/>
        <v>0</v>
      </c>
      <c r="B446" s="7"/>
      <c r="C446" s="7"/>
      <c r="D446" s="10" t="str">
        <f t="shared" si="102"/>
        <v/>
      </c>
      <c r="E446" s="10" t="str">
        <f t="shared" si="103"/>
        <v/>
      </c>
      <c r="F446" s="10" t="str">
        <f t="shared" si="104"/>
        <v/>
      </c>
      <c r="G446" s="10" t="str">
        <f t="shared" si="114"/>
        <v/>
      </c>
      <c r="H446" s="10" t="str">
        <f t="shared" si="105"/>
        <v/>
      </c>
      <c r="I446" s="10" t="str">
        <f t="shared" si="106"/>
        <v/>
      </c>
      <c r="J446" s="10" t="str">
        <f t="shared" si="107"/>
        <v/>
      </c>
      <c r="K446" s="12" t="str">
        <f t="shared" si="108"/>
        <v/>
      </c>
      <c r="L446" s="10" t="str">
        <f t="shared" si="109"/>
        <v/>
      </c>
      <c r="M446" s="13" t="str">
        <f t="shared" si="110"/>
        <v/>
      </c>
      <c r="N446" s="14" t="str">
        <f t="shared" si="111"/>
        <v/>
      </c>
      <c r="O446" s="14" t="str">
        <f t="shared" si="112"/>
        <v/>
      </c>
      <c r="P446" s="15">
        <v>444</v>
      </c>
      <c r="Q446" s="8" t="str">
        <f t="shared" si="113"/>
        <v/>
      </c>
      <c r="R446" s="201"/>
      <c r="S446" s="22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x14ac:dyDescent="0.25">
      <c r="A447" s="8">
        <f t="shared" si="101"/>
        <v>0</v>
      </c>
      <c r="B447" s="7"/>
      <c r="C447" s="7"/>
      <c r="D447" s="10" t="str">
        <f t="shared" si="102"/>
        <v/>
      </c>
      <c r="E447" s="10" t="str">
        <f t="shared" si="103"/>
        <v/>
      </c>
      <c r="F447" s="10" t="str">
        <f t="shared" si="104"/>
        <v/>
      </c>
      <c r="G447" s="10" t="str">
        <f t="shared" si="114"/>
        <v/>
      </c>
      <c r="H447" s="10" t="str">
        <f t="shared" si="105"/>
        <v/>
      </c>
      <c r="I447" s="10" t="str">
        <f t="shared" si="106"/>
        <v/>
      </c>
      <c r="J447" s="10" t="str">
        <f t="shared" si="107"/>
        <v/>
      </c>
      <c r="K447" s="12" t="str">
        <f t="shared" si="108"/>
        <v/>
      </c>
      <c r="L447" s="10" t="str">
        <f t="shared" si="109"/>
        <v/>
      </c>
      <c r="M447" s="13" t="str">
        <f t="shared" si="110"/>
        <v/>
      </c>
      <c r="N447" s="14" t="str">
        <f t="shared" si="111"/>
        <v/>
      </c>
      <c r="O447" s="14" t="str">
        <f t="shared" si="112"/>
        <v/>
      </c>
      <c r="P447" s="15">
        <v>445</v>
      </c>
      <c r="Q447" s="8" t="str">
        <f t="shared" si="113"/>
        <v/>
      </c>
      <c r="R447" s="201"/>
      <c r="S447" s="22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x14ac:dyDescent="0.25">
      <c r="A448" s="8">
        <f t="shared" si="101"/>
        <v>0</v>
      </c>
      <c r="B448" s="7"/>
      <c r="C448" s="7"/>
      <c r="D448" s="10" t="str">
        <f t="shared" si="102"/>
        <v/>
      </c>
      <c r="E448" s="10" t="str">
        <f t="shared" si="103"/>
        <v/>
      </c>
      <c r="F448" s="10" t="str">
        <f t="shared" si="104"/>
        <v/>
      </c>
      <c r="G448" s="10" t="str">
        <f t="shared" si="114"/>
        <v/>
      </c>
      <c r="H448" s="10" t="str">
        <f t="shared" si="105"/>
        <v/>
      </c>
      <c r="I448" s="10" t="str">
        <f t="shared" si="106"/>
        <v/>
      </c>
      <c r="J448" s="10" t="str">
        <f t="shared" si="107"/>
        <v/>
      </c>
      <c r="K448" s="12" t="str">
        <f t="shared" si="108"/>
        <v/>
      </c>
      <c r="L448" s="10" t="str">
        <f t="shared" si="109"/>
        <v/>
      </c>
      <c r="M448" s="13" t="str">
        <f t="shared" si="110"/>
        <v/>
      </c>
      <c r="N448" s="14" t="str">
        <f t="shared" si="111"/>
        <v/>
      </c>
      <c r="O448" s="14" t="str">
        <f t="shared" si="112"/>
        <v/>
      </c>
      <c r="P448" s="15">
        <v>446</v>
      </c>
      <c r="Q448" s="8" t="str">
        <f t="shared" si="113"/>
        <v/>
      </c>
      <c r="R448" s="201"/>
      <c r="S448" s="22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x14ac:dyDescent="0.25">
      <c r="A449" s="8">
        <f t="shared" si="101"/>
        <v>0</v>
      </c>
      <c r="B449" s="7"/>
      <c r="C449" s="7"/>
      <c r="D449" s="10" t="str">
        <f t="shared" si="102"/>
        <v/>
      </c>
      <c r="E449" s="10" t="str">
        <f t="shared" si="103"/>
        <v/>
      </c>
      <c r="F449" s="10" t="str">
        <f t="shared" si="104"/>
        <v/>
      </c>
      <c r="G449" s="10" t="str">
        <f t="shared" si="114"/>
        <v/>
      </c>
      <c r="H449" s="10" t="str">
        <f t="shared" si="105"/>
        <v/>
      </c>
      <c r="I449" s="10" t="str">
        <f t="shared" si="106"/>
        <v/>
      </c>
      <c r="J449" s="10" t="str">
        <f t="shared" si="107"/>
        <v/>
      </c>
      <c r="K449" s="12" t="str">
        <f t="shared" si="108"/>
        <v/>
      </c>
      <c r="L449" s="10" t="str">
        <f t="shared" si="109"/>
        <v/>
      </c>
      <c r="M449" s="13" t="str">
        <f t="shared" si="110"/>
        <v/>
      </c>
      <c r="N449" s="14" t="str">
        <f t="shared" si="111"/>
        <v/>
      </c>
      <c r="O449" s="14" t="str">
        <f t="shared" si="112"/>
        <v/>
      </c>
      <c r="P449" s="15">
        <v>447</v>
      </c>
      <c r="Q449" s="8" t="str">
        <f t="shared" si="113"/>
        <v/>
      </c>
      <c r="R449" s="201"/>
      <c r="S449" s="22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x14ac:dyDescent="0.25">
      <c r="A450" s="8">
        <f t="shared" ref="A450:A513" si="115">-B450</f>
        <v>0</v>
      </c>
      <c r="B450" s="7"/>
      <c r="C450" s="7"/>
      <c r="D450" s="10" t="str">
        <f t="shared" ref="D450:D513" si="116">IF(B450=0,"",B450+1/$T$7)</f>
        <v/>
      </c>
      <c r="E450" s="10" t="str">
        <f t="shared" ref="E450:E513" si="117">IF(B450=0,"",$T$18-(LN(1+EXP(-$S$37*(H450-T$18))))/$S$37)</f>
        <v/>
      </c>
      <c r="F450" s="10" t="str">
        <f t="shared" ref="F450:F513" si="118">IF(B450=0,"",B450-E450-G450-V$4*J450)</f>
        <v/>
      </c>
      <c r="G450" s="10" t="str">
        <f t="shared" si="114"/>
        <v/>
      </c>
      <c r="H450" s="10" t="str">
        <f t="shared" ref="H450:H513" si="119">IF(B450=0,"",B450-G450-V$4*J450)</f>
        <v/>
      </c>
      <c r="I450" s="10" t="str">
        <f t="shared" ref="I450:I513" si="120">IF(B450=0,"",B450-H450-V$4*J450)</f>
        <v/>
      </c>
      <c r="J450" s="10" t="str">
        <f t="shared" ref="J450:J513" si="121">IF(B450=0,"",LN(1+EXP($U$37*(B450-$U$39)))/$U$37)</f>
        <v/>
      </c>
      <c r="K450" s="12" t="str">
        <f t="shared" ref="K450:K513" si="122">IF(B450=0,"",-LN(1+EXP($V$41*(B450-$V$39)))/$V$41)</f>
        <v/>
      </c>
      <c r="L450" s="10" t="str">
        <f t="shared" ref="L450:L513" si="123">IF(B450=0,"",$S$41*E450+$S$7+$T$41*F450+$U$41*I450+S$43*(J450+K450))</f>
        <v/>
      </c>
      <c r="M450" s="13" t="str">
        <f t="shared" ref="M450:M513" si="124">IF(B450=0,"",(L450-C450)*(L450-C450))</f>
        <v/>
      </c>
      <c r="N450" s="14" t="str">
        <f t="shared" ref="N450:N513" si="125">IF(B450=0,"",1/V$14*LN(1+EXP(V$14*(B450-V$4*J450-T$39))))</f>
        <v/>
      </c>
      <c r="O450" s="14" t="str">
        <f t="shared" ref="O450:O513" si="126">IF(B450=0,"",(N450-I450)^2)</f>
        <v/>
      </c>
      <c r="P450" s="15">
        <v>448</v>
      </c>
      <c r="Q450" s="8" t="str">
        <f t="shared" ref="Q450:Q513" si="127">IF(B450=0,"",S$7+T$41*F450)</f>
        <v/>
      </c>
      <c r="R450" s="201"/>
      <c r="S450" s="22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x14ac:dyDescent="0.25">
      <c r="A451" s="8">
        <f t="shared" si="115"/>
        <v>0</v>
      </c>
      <c r="B451" s="7"/>
      <c r="C451" s="7"/>
      <c r="D451" s="10" t="str">
        <f t="shared" si="116"/>
        <v/>
      </c>
      <c r="E451" s="10" t="str">
        <f t="shared" si="117"/>
        <v/>
      </c>
      <c r="F451" s="10" t="str">
        <f t="shared" si="118"/>
        <v/>
      </c>
      <c r="G451" s="10" t="str">
        <f t="shared" ref="G451:G514" si="128">IF(B451=0,"",1/2*(B451-V$4*J451+T$37)+1/2*POWER((B451-V$4*J451+T$37)^2-4*V$37*(B451-V$4*J451),0.5))</f>
        <v/>
      </c>
      <c r="H451" s="10" t="str">
        <f t="shared" si="119"/>
        <v/>
      </c>
      <c r="I451" s="10" t="str">
        <f t="shared" si="120"/>
        <v/>
      </c>
      <c r="J451" s="10" t="str">
        <f t="shared" si="121"/>
        <v/>
      </c>
      <c r="K451" s="12" t="str">
        <f t="shared" si="122"/>
        <v/>
      </c>
      <c r="L451" s="10" t="str">
        <f t="shared" si="123"/>
        <v/>
      </c>
      <c r="M451" s="13" t="str">
        <f t="shared" si="124"/>
        <v/>
      </c>
      <c r="N451" s="14" t="str">
        <f t="shared" si="125"/>
        <v/>
      </c>
      <c r="O451" s="14" t="str">
        <f t="shared" si="126"/>
        <v/>
      </c>
      <c r="P451" s="15">
        <v>449</v>
      </c>
      <c r="Q451" s="8" t="str">
        <f t="shared" si="127"/>
        <v/>
      </c>
      <c r="R451" s="201"/>
      <c r="S451" s="22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x14ac:dyDescent="0.25">
      <c r="A452" s="8">
        <f t="shared" si="115"/>
        <v>0</v>
      </c>
      <c r="B452" s="7"/>
      <c r="C452" s="7"/>
      <c r="D452" s="10" t="str">
        <f t="shared" si="116"/>
        <v/>
      </c>
      <c r="E452" s="10" t="str">
        <f t="shared" si="117"/>
        <v/>
      </c>
      <c r="F452" s="10" t="str">
        <f t="shared" si="118"/>
        <v/>
      </c>
      <c r="G452" s="10" t="str">
        <f t="shared" si="128"/>
        <v/>
      </c>
      <c r="H452" s="10" t="str">
        <f t="shared" si="119"/>
        <v/>
      </c>
      <c r="I452" s="10" t="str">
        <f t="shared" si="120"/>
        <v/>
      </c>
      <c r="J452" s="10" t="str">
        <f t="shared" si="121"/>
        <v/>
      </c>
      <c r="K452" s="12" t="str">
        <f t="shared" si="122"/>
        <v/>
      </c>
      <c r="L452" s="10" t="str">
        <f t="shared" si="123"/>
        <v/>
      </c>
      <c r="M452" s="13" t="str">
        <f t="shared" si="124"/>
        <v/>
      </c>
      <c r="N452" s="14" t="str">
        <f t="shared" si="125"/>
        <v/>
      </c>
      <c r="O452" s="14" t="str">
        <f t="shared" si="126"/>
        <v/>
      </c>
      <c r="P452" s="15">
        <v>450</v>
      </c>
      <c r="Q452" s="8" t="str">
        <f t="shared" si="127"/>
        <v/>
      </c>
      <c r="R452" s="201"/>
      <c r="S452" s="22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x14ac:dyDescent="0.25">
      <c r="A453" s="8">
        <f t="shared" si="115"/>
        <v>0</v>
      </c>
      <c r="B453" s="7"/>
      <c r="C453" s="7"/>
      <c r="D453" s="10" t="str">
        <f t="shared" si="116"/>
        <v/>
      </c>
      <c r="E453" s="10" t="str">
        <f t="shared" si="117"/>
        <v/>
      </c>
      <c r="F453" s="10" t="str">
        <f t="shared" si="118"/>
        <v/>
      </c>
      <c r="G453" s="10" t="str">
        <f t="shared" si="128"/>
        <v/>
      </c>
      <c r="H453" s="10" t="str">
        <f t="shared" si="119"/>
        <v/>
      </c>
      <c r="I453" s="10" t="str">
        <f t="shared" si="120"/>
        <v/>
      </c>
      <c r="J453" s="10" t="str">
        <f t="shared" si="121"/>
        <v/>
      </c>
      <c r="K453" s="12" t="str">
        <f t="shared" si="122"/>
        <v/>
      </c>
      <c r="L453" s="10" t="str">
        <f t="shared" si="123"/>
        <v/>
      </c>
      <c r="M453" s="13" t="str">
        <f t="shared" si="124"/>
        <v/>
      </c>
      <c r="N453" s="14" t="str">
        <f t="shared" si="125"/>
        <v/>
      </c>
      <c r="O453" s="14" t="str">
        <f t="shared" si="126"/>
        <v/>
      </c>
      <c r="P453" s="15">
        <v>451</v>
      </c>
      <c r="Q453" s="8" t="str">
        <f t="shared" si="127"/>
        <v/>
      </c>
      <c r="R453" s="201"/>
      <c r="S453" s="22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x14ac:dyDescent="0.25">
      <c r="A454" s="8">
        <f t="shared" si="115"/>
        <v>0</v>
      </c>
      <c r="B454" s="7"/>
      <c r="C454" s="7"/>
      <c r="D454" s="10" t="str">
        <f t="shared" si="116"/>
        <v/>
      </c>
      <c r="E454" s="10" t="str">
        <f t="shared" si="117"/>
        <v/>
      </c>
      <c r="F454" s="10" t="str">
        <f t="shared" si="118"/>
        <v/>
      </c>
      <c r="G454" s="10" t="str">
        <f t="shared" si="128"/>
        <v/>
      </c>
      <c r="H454" s="10" t="str">
        <f t="shared" si="119"/>
        <v/>
      </c>
      <c r="I454" s="10" t="str">
        <f t="shared" si="120"/>
        <v/>
      </c>
      <c r="J454" s="10" t="str">
        <f t="shared" si="121"/>
        <v/>
      </c>
      <c r="K454" s="12" t="str">
        <f t="shared" si="122"/>
        <v/>
      </c>
      <c r="L454" s="10" t="str">
        <f t="shared" si="123"/>
        <v/>
      </c>
      <c r="M454" s="13" t="str">
        <f t="shared" si="124"/>
        <v/>
      </c>
      <c r="N454" s="14" t="str">
        <f t="shared" si="125"/>
        <v/>
      </c>
      <c r="O454" s="14" t="str">
        <f t="shared" si="126"/>
        <v/>
      </c>
      <c r="P454" s="15">
        <v>452</v>
      </c>
      <c r="Q454" s="8" t="str">
        <f t="shared" si="127"/>
        <v/>
      </c>
      <c r="R454" s="201"/>
      <c r="S454" s="22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x14ac:dyDescent="0.25">
      <c r="A455" s="8">
        <f t="shared" si="115"/>
        <v>0</v>
      </c>
      <c r="B455" s="7"/>
      <c r="C455" s="7"/>
      <c r="D455" s="10" t="str">
        <f t="shared" si="116"/>
        <v/>
      </c>
      <c r="E455" s="10" t="str">
        <f t="shared" si="117"/>
        <v/>
      </c>
      <c r="F455" s="10" t="str">
        <f t="shared" si="118"/>
        <v/>
      </c>
      <c r="G455" s="10" t="str">
        <f t="shared" si="128"/>
        <v/>
      </c>
      <c r="H455" s="10" t="str">
        <f t="shared" si="119"/>
        <v/>
      </c>
      <c r="I455" s="10" t="str">
        <f t="shared" si="120"/>
        <v/>
      </c>
      <c r="J455" s="10" t="str">
        <f t="shared" si="121"/>
        <v/>
      </c>
      <c r="K455" s="12" t="str">
        <f t="shared" si="122"/>
        <v/>
      </c>
      <c r="L455" s="10" t="str">
        <f t="shared" si="123"/>
        <v/>
      </c>
      <c r="M455" s="13" t="str">
        <f t="shared" si="124"/>
        <v/>
      </c>
      <c r="N455" s="14" t="str">
        <f t="shared" si="125"/>
        <v/>
      </c>
      <c r="O455" s="14" t="str">
        <f t="shared" si="126"/>
        <v/>
      </c>
      <c r="P455" s="15">
        <v>453</v>
      </c>
      <c r="Q455" s="8" t="str">
        <f t="shared" si="127"/>
        <v/>
      </c>
      <c r="R455" s="201"/>
      <c r="S455" s="22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x14ac:dyDescent="0.25">
      <c r="A456" s="8">
        <f t="shared" si="115"/>
        <v>0</v>
      </c>
      <c r="B456" s="7"/>
      <c r="C456" s="7"/>
      <c r="D456" s="10" t="str">
        <f t="shared" si="116"/>
        <v/>
      </c>
      <c r="E456" s="10" t="str">
        <f t="shared" si="117"/>
        <v/>
      </c>
      <c r="F456" s="10" t="str">
        <f t="shared" si="118"/>
        <v/>
      </c>
      <c r="G456" s="10" t="str">
        <f t="shared" si="128"/>
        <v/>
      </c>
      <c r="H456" s="10" t="str">
        <f t="shared" si="119"/>
        <v/>
      </c>
      <c r="I456" s="10" t="str">
        <f t="shared" si="120"/>
        <v/>
      </c>
      <c r="J456" s="10" t="str">
        <f t="shared" si="121"/>
        <v/>
      </c>
      <c r="K456" s="12" t="str">
        <f t="shared" si="122"/>
        <v/>
      </c>
      <c r="L456" s="10" t="str">
        <f t="shared" si="123"/>
        <v/>
      </c>
      <c r="M456" s="13" t="str">
        <f t="shared" si="124"/>
        <v/>
      </c>
      <c r="N456" s="14" t="str">
        <f t="shared" si="125"/>
        <v/>
      </c>
      <c r="O456" s="14" t="str">
        <f t="shared" si="126"/>
        <v/>
      </c>
      <c r="P456" s="15">
        <v>454</v>
      </c>
      <c r="Q456" s="8" t="str">
        <f t="shared" si="127"/>
        <v/>
      </c>
      <c r="R456" s="201"/>
      <c r="S456" s="22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x14ac:dyDescent="0.25">
      <c r="A457" s="8">
        <f t="shared" si="115"/>
        <v>0</v>
      </c>
      <c r="B457" s="7"/>
      <c r="C457" s="7"/>
      <c r="D457" s="10" t="str">
        <f t="shared" si="116"/>
        <v/>
      </c>
      <c r="E457" s="10" t="str">
        <f t="shared" si="117"/>
        <v/>
      </c>
      <c r="F457" s="10" t="str">
        <f t="shared" si="118"/>
        <v/>
      </c>
      <c r="G457" s="10" t="str">
        <f t="shared" si="128"/>
        <v/>
      </c>
      <c r="H457" s="10" t="str">
        <f t="shared" si="119"/>
        <v/>
      </c>
      <c r="I457" s="10" t="str">
        <f t="shared" si="120"/>
        <v/>
      </c>
      <c r="J457" s="10" t="str">
        <f t="shared" si="121"/>
        <v/>
      </c>
      <c r="K457" s="12" t="str">
        <f t="shared" si="122"/>
        <v/>
      </c>
      <c r="L457" s="10" t="str">
        <f t="shared" si="123"/>
        <v/>
      </c>
      <c r="M457" s="13" t="str">
        <f t="shared" si="124"/>
        <v/>
      </c>
      <c r="N457" s="14" t="str">
        <f t="shared" si="125"/>
        <v/>
      </c>
      <c r="O457" s="14" t="str">
        <f t="shared" si="126"/>
        <v/>
      </c>
      <c r="P457" s="15">
        <v>455</v>
      </c>
      <c r="Q457" s="8" t="str">
        <f t="shared" si="127"/>
        <v/>
      </c>
      <c r="R457" s="201"/>
      <c r="S457" s="22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x14ac:dyDescent="0.25">
      <c r="A458" s="8">
        <f t="shared" si="115"/>
        <v>0</v>
      </c>
      <c r="B458" s="7"/>
      <c r="C458" s="7"/>
      <c r="D458" s="10" t="str">
        <f t="shared" si="116"/>
        <v/>
      </c>
      <c r="E458" s="10" t="str">
        <f t="shared" si="117"/>
        <v/>
      </c>
      <c r="F458" s="10" t="str">
        <f t="shared" si="118"/>
        <v/>
      </c>
      <c r="G458" s="10" t="str">
        <f t="shared" si="128"/>
        <v/>
      </c>
      <c r="H458" s="10" t="str">
        <f t="shared" si="119"/>
        <v/>
      </c>
      <c r="I458" s="10" t="str">
        <f t="shared" si="120"/>
        <v/>
      </c>
      <c r="J458" s="10" t="str">
        <f t="shared" si="121"/>
        <v/>
      </c>
      <c r="K458" s="12" t="str">
        <f t="shared" si="122"/>
        <v/>
      </c>
      <c r="L458" s="10" t="str">
        <f t="shared" si="123"/>
        <v/>
      </c>
      <c r="M458" s="13" t="str">
        <f t="shared" si="124"/>
        <v/>
      </c>
      <c r="N458" s="14" t="str">
        <f t="shared" si="125"/>
        <v/>
      </c>
      <c r="O458" s="14" t="str">
        <f t="shared" si="126"/>
        <v/>
      </c>
      <c r="P458" s="15">
        <v>456</v>
      </c>
      <c r="Q458" s="8" t="str">
        <f t="shared" si="127"/>
        <v/>
      </c>
      <c r="R458" s="201"/>
      <c r="S458" s="22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x14ac:dyDescent="0.25">
      <c r="A459" s="8">
        <f t="shared" si="115"/>
        <v>0</v>
      </c>
      <c r="B459" s="7"/>
      <c r="C459" s="7"/>
      <c r="D459" s="10" t="str">
        <f t="shared" si="116"/>
        <v/>
      </c>
      <c r="E459" s="10" t="str">
        <f t="shared" si="117"/>
        <v/>
      </c>
      <c r="F459" s="10" t="str">
        <f t="shared" si="118"/>
        <v/>
      </c>
      <c r="G459" s="10" t="str">
        <f t="shared" si="128"/>
        <v/>
      </c>
      <c r="H459" s="10" t="str">
        <f t="shared" si="119"/>
        <v/>
      </c>
      <c r="I459" s="10" t="str">
        <f t="shared" si="120"/>
        <v/>
      </c>
      <c r="J459" s="10" t="str">
        <f t="shared" si="121"/>
        <v/>
      </c>
      <c r="K459" s="12" t="str">
        <f t="shared" si="122"/>
        <v/>
      </c>
      <c r="L459" s="10" t="str">
        <f t="shared" si="123"/>
        <v/>
      </c>
      <c r="M459" s="13" t="str">
        <f t="shared" si="124"/>
        <v/>
      </c>
      <c r="N459" s="14" t="str">
        <f t="shared" si="125"/>
        <v/>
      </c>
      <c r="O459" s="14" t="str">
        <f t="shared" si="126"/>
        <v/>
      </c>
      <c r="P459" s="15">
        <v>457</v>
      </c>
      <c r="Q459" s="8" t="str">
        <f t="shared" si="127"/>
        <v/>
      </c>
      <c r="R459" s="201"/>
      <c r="S459" s="22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x14ac:dyDescent="0.25">
      <c r="A460" s="8">
        <f t="shared" si="115"/>
        <v>0</v>
      </c>
      <c r="B460" s="7"/>
      <c r="C460" s="7"/>
      <c r="D460" s="10" t="str">
        <f t="shared" si="116"/>
        <v/>
      </c>
      <c r="E460" s="10" t="str">
        <f t="shared" si="117"/>
        <v/>
      </c>
      <c r="F460" s="10" t="str">
        <f t="shared" si="118"/>
        <v/>
      </c>
      <c r="G460" s="10" t="str">
        <f t="shared" si="128"/>
        <v/>
      </c>
      <c r="H460" s="10" t="str">
        <f t="shared" si="119"/>
        <v/>
      </c>
      <c r="I460" s="10" t="str">
        <f t="shared" si="120"/>
        <v/>
      </c>
      <c r="J460" s="10" t="str">
        <f t="shared" si="121"/>
        <v/>
      </c>
      <c r="K460" s="12" t="str">
        <f t="shared" si="122"/>
        <v/>
      </c>
      <c r="L460" s="10" t="str">
        <f t="shared" si="123"/>
        <v/>
      </c>
      <c r="M460" s="13" t="str">
        <f t="shared" si="124"/>
        <v/>
      </c>
      <c r="N460" s="14" t="str">
        <f t="shared" si="125"/>
        <v/>
      </c>
      <c r="O460" s="14" t="str">
        <f t="shared" si="126"/>
        <v/>
      </c>
      <c r="P460" s="15">
        <v>458</v>
      </c>
      <c r="Q460" s="8" t="str">
        <f t="shared" si="127"/>
        <v/>
      </c>
      <c r="R460" s="201"/>
      <c r="S460" s="22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x14ac:dyDescent="0.25">
      <c r="A461" s="8">
        <f t="shared" si="115"/>
        <v>0</v>
      </c>
      <c r="B461" s="7"/>
      <c r="C461" s="7"/>
      <c r="D461" s="10" t="str">
        <f t="shared" si="116"/>
        <v/>
      </c>
      <c r="E461" s="10" t="str">
        <f t="shared" si="117"/>
        <v/>
      </c>
      <c r="F461" s="10" t="str">
        <f t="shared" si="118"/>
        <v/>
      </c>
      <c r="G461" s="10" t="str">
        <f t="shared" si="128"/>
        <v/>
      </c>
      <c r="H461" s="10" t="str">
        <f t="shared" si="119"/>
        <v/>
      </c>
      <c r="I461" s="10" t="str">
        <f t="shared" si="120"/>
        <v/>
      </c>
      <c r="J461" s="10" t="str">
        <f t="shared" si="121"/>
        <v/>
      </c>
      <c r="K461" s="12" t="str">
        <f t="shared" si="122"/>
        <v/>
      </c>
      <c r="L461" s="10" t="str">
        <f t="shared" si="123"/>
        <v/>
      </c>
      <c r="M461" s="13" t="str">
        <f t="shared" si="124"/>
        <v/>
      </c>
      <c r="N461" s="14" t="str">
        <f t="shared" si="125"/>
        <v/>
      </c>
      <c r="O461" s="14" t="str">
        <f t="shared" si="126"/>
        <v/>
      </c>
      <c r="P461" s="15">
        <v>459</v>
      </c>
      <c r="Q461" s="8" t="str">
        <f t="shared" si="127"/>
        <v/>
      </c>
      <c r="R461" s="201"/>
      <c r="S461" s="22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x14ac:dyDescent="0.25">
      <c r="A462" s="8">
        <f t="shared" si="115"/>
        <v>0</v>
      </c>
      <c r="B462" s="7"/>
      <c r="C462" s="7"/>
      <c r="D462" s="10" t="str">
        <f t="shared" si="116"/>
        <v/>
      </c>
      <c r="E462" s="10" t="str">
        <f t="shared" si="117"/>
        <v/>
      </c>
      <c r="F462" s="10" t="str">
        <f t="shared" si="118"/>
        <v/>
      </c>
      <c r="G462" s="10" t="str">
        <f t="shared" si="128"/>
        <v/>
      </c>
      <c r="H462" s="10" t="str">
        <f t="shared" si="119"/>
        <v/>
      </c>
      <c r="I462" s="10" t="str">
        <f t="shared" si="120"/>
        <v/>
      </c>
      <c r="J462" s="10" t="str">
        <f t="shared" si="121"/>
        <v/>
      </c>
      <c r="K462" s="12" t="str">
        <f t="shared" si="122"/>
        <v/>
      </c>
      <c r="L462" s="10" t="str">
        <f t="shared" si="123"/>
        <v/>
      </c>
      <c r="M462" s="13" t="str">
        <f t="shared" si="124"/>
        <v/>
      </c>
      <c r="N462" s="14" t="str">
        <f t="shared" si="125"/>
        <v/>
      </c>
      <c r="O462" s="14" t="str">
        <f t="shared" si="126"/>
        <v/>
      </c>
      <c r="P462" s="15">
        <v>460</v>
      </c>
      <c r="Q462" s="8" t="str">
        <f t="shared" si="127"/>
        <v/>
      </c>
      <c r="R462" s="201"/>
      <c r="S462" s="22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x14ac:dyDescent="0.25">
      <c r="A463" s="8">
        <f t="shared" si="115"/>
        <v>0</v>
      </c>
      <c r="B463" s="7"/>
      <c r="C463" s="7"/>
      <c r="D463" s="10" t="str">
        <f t="shared" si="116"/>
        <v/>
      </c>
      <c r="E463" s="10" t="str">
        <f t="shared" si="117"/>
        <v/>
      </c>
      <c r="F463" s="10" t="str">
        <f t="shared" si="118"/>
        <v/>
      </c>
      <c r="G463" s="10" t="str">
        <f t="shared" si="128"/>
        <v/>
      </c>
      <c r="H463" s="10" t="str">
        <f t="shared" si="119"/>
        <v/>
      </c>
      <c r="I463" s="10" t="str">
        <f t="shared" si="120"/>
        <v/>
      </c>
      <c r="J463" s="10" t="str">
        <f t="shared" si="121"/>
        <v/>
      </c>
      <c r="K463" s="12" t="str">
        <f t="shared" si="122"/>
        <v/>
      </c>
      <c r="L463" s="10" t="str">
        <f t="shared" si="123"/>
        <v/>
      </c>
      <c r="M463" s="13" t="str">
        <f t="shared" si="124"/>
        <v/>
      </c>
      <c r="N463" s="14" t="str">
        <f t="shared" si="125"/>
        <v/>
      </c>
      <c r="O463" s="14" t="str">
        <f t="shared" si="126"/>
        <v/>
      </c>
      <c r="P463" s="15">
        <v>461</v>
      </c>
      <c r="Q463" s="8" t="str">
        <f t="shared" si="127"/>
        <v/>
      </c>
      <c r="R463" s="201"/>
      <c r="S463" s="22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x14ac:dyDescent="0.25">
      <c r="A464" s="8">
        <f t="shared" si="115"/>
        <v>0</v>
      </c>
      <c r="B464" s="7"/>
      <c r="C464" s="7"/>
      <c r="D464" s="10" t="str">
        <f t="shared" si="116"/>
        <v/>
      </c>
      <c r="E464" s="10" t="str">
        <f t="shared" si="117"/>
        <v/>
      </c>
      <c r="F464" s="10" t="str">
        <f t="shared" si="118"/>
        <v/>
      </c>
      <c r="G464" s="10" t="str">
        <f t="shared" si="128"/>
        <v/>
      </c>
      <c r="H464" s="10" t="str">
        <f t="shared" si="119"/>
        <v/>
      </c>
      <c r="I464" s="10" t="str">
        <f t="shared" si="120"/>
        <v/>
      </c>
      <c r="J464" s="10" t="str">
        <f t="shared" si="121"/>
        <v/>
      </c>
      <c r="K464" s="12" t="str">
        <f t="shared" si="122"/>
        <v/>
      </c>
      <c r="L464" s="10" t="str">
        <f t="shared" si="123"/>
        <v/>
      </c>
      <c r="M464" s="13" t="str">
        <f t="shared" si="124"/>
        <v/>
      </c>
      <c r="N464" s="14" t="str">
        <f t="shared" si="125"/>
        <v/>
      </c>
      <c r="O464" s="14" t="str">
        <f t="shared" si="126"/>
        <v/>
      </c>
      <c r="P464" s="15">
        <v>462</v>
      </c>
      <c r="Q464" s="8" t="str">
        <f t="shared" si="127"/>
        <v/>
      </c>
      <c r="R464" s="201"/>
      <c r="S464" s="22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x14ac:dyDescent="0.25">
      <c r="A465" s="8">
        <f t="shared" si="115"/>
        <v>0</v>
      </c>
      <c r="B465" s="7"/>
      <c r="C465" s="7"/>
      <c r="D465" s="10" t="str">
        <f t="shared" si="116"/>
        <v/>
      </c>
      <c r="E465" s="10" t="str">
        <f t="shared" si="117"/>
        <v/>
      </c>
      <c r="F465" s="10" t="str">
        <f t="shared" si="118"/>
        <v/>
      </c>
      <c r="G465" s="10" t="str">
        <f t="shared" si="128"/>
        <v/>
      </c>
      <c r="H465" s="10" t="str">
        <f t="shared" si="119"/>
        <v/>
      </c>
      <c r="I465" s="10" t="str">
        <f t="shared" si="120"/>
        <v/>
      </c>
      <c r="J465" s="10" t="str">
        <f t="shared" si="121"/>
        <v/>
      </c>
      <c r="K465" s="12" t="str">
        <f t="shared" si="122"/>
        <v/>
      </c>
      <c r="L465" s="10" t="str">
        <f t="shared" si="123"/>
        <v/>
      </c>
      <c r="M465" s="13" t="str">
        <f t="shared" si="124"/>
        <v/>
      </c>
      <c r="N465" s="14" t="str">
        <f t="shared" si="125"/>
        <v/>
      </c>
      <c r="O465" s="14" t="str">
        <f t="shared" si="126"/>
        <v/>
      </c>
      <c r="P465" s="15">
        <v>463</v>
      </c>
      <c r="Q465" s="8" t="str">
        <f t="shared" si="127"/>
        <v/>
      </c>
      <c r="R465" s="201"/>
      <c r="S465" s="22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x14ac:dyDescent="0.25">
      <c r="A466" s="8">
        <f t="shared" si="115"/>
        <v>0</v>
      </c>
      <c r="B466" s="7"/>
      <c r="C466" s="7"/>
      <c r="D466" s="10" t="str">
        <f t="shared" si="116"/>
        <v/>
      </c>
      <c r="E466" s="10" t="str">
        <f t="shared" si="117"/>
        <v/>
      </c>
      <c r="F466" s="10" t="str">
        <f t="shared" si="118"/>
        <v/>
      </c>
      <c r="G466" s="10" t="str">
        <f t="shared" si="128"/>
        <v/>
      </c>
      <c r="H466" s="10" t="str">
        <f t="shared" si="119"/>
        <v/>
      </c>
      <c r="I466" s="10" t="str">
        <f t="shared" si="120"/>
        <v/>
      </c>
      <c r="J466" s="10" t="str">
        <f t="shared" si="121"/>
        <v/>
      </c>
      <c r="K466" s="12" t="str">
        <f t="shared" si="122"/>
        <v/>
      </c>
      <c r="L466" s="10" t="str">
        <f t="shared" si="123"/>
        <v/>
      </c>
      <c r="M466" s="13" t="str">
        <f t="shared" si="124"/>
        <v/>
      </c>
      <c r="N466" s="14" t="str">
        <f t="shared" si="125"/>
        <v/>
      </c>
      <c r="O466" s="14" t="str">
        <f t="shared" si="126"/>
        <v/>
      </c>
      <c r="P466" s="15">
        <v>464</v>
      </c>
      <c r="Q466" s="8" t="str">
        <f t="shared" si="127"/>
        <v/>
      </c>
      <c r="R466" s="201"/>
      <c r="S466" s="22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x14ac:dyDescent="0.25">
      <c r="A467" s="8">
        <f t="shared" si="115"/>
        <v>0</v>
      </c>
      <c r="B467" s="7"/>
      <c r="C467" s="7"/>
      <c r="D467" s="10" t="str">
        <f t="shared" si="116"/>
        <v/>
      </c>
      <c r="E467" s="10" t="str">
        <f t="shared" si="117"/>
        <v/>
      </c>
      <c r="F467" s="10" t="str">
        <f t="shared" si="118"/>
        <v/>
      </c>
      <c r="G467" s="10" t="str">
        <f t="shared" si="128"/>
        <v/>
      </c>
      <c r="H467" s="10" t="str">
        <f t="shared" si="119"/>
        <v/>
      </c>
      <c r="I467" s="10" t="str">
        <f t="shared" si="120"/>
        <v/>
      </c>
      <c r="J467" s="10" t="str">
        <f t="shared" si="121"/>
        <v/>
      </c>
      <c r="K467" s="12" t="str">
        <f t="shared" si="122"/>
        <v/>
      </c>
      <c r="L467" s="10" t="str">
        <f t="shared" si="123"/>
        <v/>
      </c>
      <c r="M467" s="13" t="str">
        <f t="shared" si="124"/>
        <v/>
      </c>
      <c r="N467" s="14" t="str">
        <f t="shared" si="125"/>
        <v/>
      </c>
      <c r="O467" s="14" t="str">
        <f t="shared" si="126"/>
        <v/>
      </c>
      <c r="P467" s="15">
        <v>465</v>
      </c>
      <c r="Q467" s="8" t="str">
        <f t="shared" si="127"/>
        <v/>
      </c>
      <c r="R467" s="201"/>
      <c r="S467" s="22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x14ac:dyDescent="0.25">
      <c r="A468" s="8">
        <f t="shared" si="115"/>
        <v>0</v>
      </c>
      <c r="B468" s="7"/>
      <c r="C468" s="7"/>
      <c r="D468" s="10" t="str">
        <f t="shared" si="116"/>
        <v/>
      </c>
      <c r="E468" s="10" t="str">
        <f t="shared" si="117"/>
        <v/>
      </c>
      <c r="F468" s="10" t="str">
        <f t="shared" si="118"/>
        <v/>
      </c>
      <c r="G468" s="10" t="str">
        <f t="shared" si="128"/>
        <v/>
      </c>
      <c r="H468" s="10" t="str">
        <f t="shared" si="119"/>
        <v/>
      </c>
      <c r="I468" s="10" t="str">
        <f t="shared" si="120"/>
        <v/>
      </c>
      <c r="J468" s="10" t="str">
        <f t="shared" si="121"/>
        <v/>
      </c>
      <c r="K468" s="12" t="str">
        <f t="shared" si="122"/>
        <v/>
      </c>
      <c r="L468" s="10" t="str">
        <f t="shared" si="123"/>
        <v/>
      </c>
      <c r="M468" s="13" t="str">
        <f t="shared" si="124"/>
        <v/>
      </c>
      <c r="N468" s="14" t="str">
        <f t="shared" si="125"/>
        <v/>
      </c>
      <c r="O468" s="14" t="str">
        <f t="shared" si="126"/>
        <v/>
      </c>
      <c r="P468" s="15">
        <v>466</v>
      </c>
      <c r="Q468" s="8" t="str">
        <f t="shared" si="127"/>
        <v/>
      </c>
      <c r="R468" s="201"/>
      <c r="S468" s="22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x14ac:dyDescent="0.25">
      <c r="A469" s="8">
        <f t="shared" si="115"/>
        <v>0</v>
      </c>
      <c r="B469" s="7"/>
      <c r="C469" s="7"/>
      <c r="D469" s="10" t="str">
        <f t="shared" si="116"/>
        <v/>
      </c>
      <c r="E469" s="10" t="str">
        <f t="shared" si="117"/>
        <v/>
      </c>
      <c r="F469" s="10" t="str">
        <f t="shared" si="118"/>
        <v/>
      </c>
      <c r="G469" s="10" t="str">
        <f t="shared" si="128"/>
        <v/>
      </c>
      <c r="H469" s="10" t="str">
        <f t="shared" si="119"/>
        <v/>
      </c>
      <c r="I469" s="10" t="str">
        <f t="shared" si="120"/>
        <v/>
      </c>
      <c r="J469" s="10" t="str">
        <f t="shared" si="121"/>
        <v/>
      </c>
      <c r="K469" s="12" t="str">
        <f t="shared" si="122"/>
        <v/>
      </c>
      <c r="L469" s="10" t="str">
        <f t="shared" si="123"/>
        <v/>
      </c>
      <c r="M469" s="13" t="str">
        <f t="shared" si="124"/>
        <v/>
      </c>
      <c r="N469" s="14" t="str">
        <f t="shared" si="125"/>
        <v/>
      </c>
      <c r="O469" s="14" t="str">
        <f t="shared" si="126"/>
        <v/>
      </c>
      <c r="P469" s="15">
        <v>467</v>
      </c>
      <c r="Q469" s="8" t="str">
        <f t="shared" si="127"/>
        <v/>
      </c>
      <c r="R469" s="201"/>
      <c r="S469" s="22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x14ac:dyDescent="0.25">
      <c r="A470" s="8">
        <f t="shared" si="115"/>
        <v>0</v>
      </c>
      <c r="B470" s="7"/>
      <c r="C470" s="7"/>
      <c r="D470" s="10" t="str">
        <f t="shared" si="116"/>
        <v/>
      </c>
      <c r="E470" s="10" t="str">
        <f t="shared" si="117"/>
        <v/>
      </c>
      <c r="F470" s="10" t="str">
        <f t="shared" si="118"/>
        <v/>
      </c>
      <c r="G470" s="10" t="str">
        <f t="shared" si="128"/>
        <v/>
      </c>
      <c r="H470" s="10" t="str">
        <f t="shared" si="119"/>
        <v/>
      </c>
      <c r="I470" s="10" t="str">
        <f t="shared" si="120"/>
        <v/>
      </c>
      <c r="J470" s="10" t="str">
        <f t="shared" si="121"/>
        <v/>
      </c>
      <c r="K470" s="12" t="str">
        <f t="shared" si="122"/>
        <v/>
      </c>
      <c r="L470" s="10" t="str">
        <f t="shared" si="123"/>
        <v/>
      </c>
      <c r="M470" s="13" t="str">
        <f t="shared" si="124"/>
        <v/>
      </c>
      <c r="N470" s="14" t="str">
        <f t="shared" si="125"/>
        <v/>
      </c>
      <c r="O470" s="14" t="str">
        <f t="shared" si="126"/>
        <v/>
      </c>
      <c r="P470" s="15">
        <v>468</v>
      </c>
      <c r="Q470" s="8" t="str">
        <f t="shared" si="127"/>
        <v/>
      </c>
      <c r="R470" s="201"/>
      <c r="S470" s="22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x14ac:dyDescent="0.25">
      <c r="A471" s="8">
        <f t="shared" si="115"/>
        <v>0</v>
      </c>
      <c r="B471" s="7"/>
      <c r="C471" s="7"/>
      <c r="D471" s="10" t="str">
        <f t="shared" si="116"/>
        <v/>
      </c>
      <c r="E471" s="10" t="str">
        <f t="shared" si="117"/>
        <v/>
      </c>
      <c r="F471" s="10" t="str">
        <f t="shared" si="118"/>
        <v/>
      </c>
      <c r="G471" s="10" t="str">
        <f t="shared" si="128"/>
        <v/>
      </c>
      <c r="H471" s="10" t="str">
        <f t="shared" si="119"/>
        <v/>
      </c>
      <c r="I471" s="10" t="str">
        <f t="shared" si="120"/>
        <v/>
      </c>
      <c r="J471" s="10" t="str">
        <f t="shared" si="121"/>
        <v/>
      </c>
      <c r="K471" s="12" t="str">
        <f t="shared" si="122"/>
        <v/>
      </c>
      <c r="L471" s="10" t="str">
        <f t="shared" si="123"/>
        <v/>
      </c>
      <c r="M471" s="13" t="str">
        <f t="shared" si="124"/>
        <v/>
      </c>
      <c r="N471" s="14" t="str">
        <f t="shared" si="125"/>
        <v/>
      </c>
      <c r="O471" s="14" t="str">
        <f t="shared" si="126"/>
        <v/>
      </c>
      <c r="P471" s="15">
        <v>469</v>
      </c>
      <c r="Q471" s="8" t="str">
        <f t="shared" si="127"/>
        <v/>
      </c>
      <c r="R471" s="201"/>
      <c r="S471" s="22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x14ac:dyDescent="0.25">
      <c r="A472" s="8">
        <f t="shared" si="115"/>
        <v>0</v>
      </c>
      <c r="B472" s="7"/>
      <c r="C472" s="7"/>
      <c r="D472" s="10" t="str">
        <f t="shared" si="116"/>
        <v/>
      </c>
      <c r="E472" s="10" t="str">
        <f t="shared" si="117"/>
        <v/>
      </c>
      <c r="F472" s="10" t="str">
        <f t="shared" si="118"/>
        <v/>
      </c>
      <c r="G472" s="10" t="str">
        <f t="shared" si="128"/>
        <v/>
      </c>
      <c r="H472" s="10" t="str">
        <f t="shared" si="119"/>
        <v/>
      </c>
      <c r="I472" s="10" t="str">
        <f t="shared" si="120"/>
        <v/>
      </c>
      <c r="J472" s="10" t="str">
        <f t="shared" si="121"/>
        <v/>
      </c>
      <c r="K472" s="12" t="str">
        <f t="shared" si="122"/>
        <v/>
      </c>
      <c r="L472" s="10" t="str">
        <f t="shared" si="123"/>
        <v/>
      </c>
      <c r="M472" s="13" t="str">
        <f t="shared" si="124"/>
        <v/>
      </c>
      <c r="N472" s="14" t="str">
        <f t="shared" si="125"/>
        <v/>
      </c>
      <c r="O472" s="14" t="str">
        <f t="shared" si="126"/>
        <v/>
      </c>
      <c r="P472" s="15">
        <v>470</v>
      </c>
      <c r="Q472" s="8" t="str">
        <f t="shared" si="127"/>
        <v/>
      </c>
      <c r="R472" s="201"/>
      <c r="S472" s="22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x14ac:dyDescent="0.25">
      <c r="A473" s="8">
        <f t="shared" si="115"/>
        <v>0</v>
      </c>
      <c r="B473" s="7"/>
      <c r="C473" s="7"/>
      <c r="D473" s="10" t="str">
        <f t="shared" si="116"/>
        <v/>
      </c>
      <c r="E473" s="10" t="str">
        <f t="shared" si="117"/>
        <v/>
      </c>
      <c r="F473" s="10" t="str">
        <f t="shared" si="118"/>
        <v/>
      </c>
      <c r="G473" s="10" t="str">
        <f t="shared" si="128"/>
        <v/>
      </c>
      <c r="H473" s="10" t="str">
        <f t="shared" si="119"/>
        <v/>
      </c>
      <c r="I473" s="10" t="str">
        <f t="shared" si="120"/>
        <v/>
      </c>
      <c r="J473" s="10" t="str">
        <f t="shared" si="121"/>
        <v/>
      </c>
      <c r="K473" s="12" t="str">
        <f t="shared" si="122"/>
        <v/>
      </c>
      <c r="L473" s="10" t="str">
        <f t="shared" si="123"/>
        <v/>
      </c>
      <c r="M473" s="13" t="str">
        <f t="shared" si="124"/>
        <v/>
      </c>
      <c r="N473" s="14" t="str">
        <f t="shared" si="125"/>
        <v/>
      </c>
      <c r="O473" s="14" t="str">
        <f t="shared" si="126"/>
        <v/>
      </c>
      <c r="P473" s="15">
        <v>471</v>
      </c>
      <c r="Q473" s="8" t="str">
        <f t="shared" si="127"/>
        <v/>
      </c>
      <c r="R473" s="201"/>
      <c r="S473" s="22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x14ac:dyDescent="0.25">
      <c r="A474" s="8">
        <f t="shared" si="115"/>
        <v>0</v>
      </c>
      <c r="B474" s="7"/>
      <c r="C474" s="7"/>
      <c r="D474" s="10" t="str">
        <f t="shared" si="116"/>
        <v/>
      </c>
      <c r="E474" s="10" t="str">
        <f t="shared" si="117"/>
        <v/>
      </c>
      <c r="F474" s="10" t="str">
        <f t="shared" si="118"/>
        <v/>
      </c>
      <c r="G474" s="10" t="str">
        <f t="shared" si="128"/>
        <v/>
      </c>
      <c r="H474" s="10" t="str">
        <f t="shared" si="119"/>
        <v/>
      </c>
      <c r="I474" s="10" t="str">
        <f t="shared" si="120"/>
        <v/>
      </c>
      <c r="J474" s="10" t="str">
        <f t="shared" si="121"/>
        <v/>
      </c>
      <c r="K474" s="12" t="str">
        <f t="shared" si="122"/>
        <v/>
      </c>
      <c r="L474" s="10" t="str">
        <f t="shared" si="123"/>
        <v/>
      </c>
      <c r="M474" s="13" t="str">
        <f t="shared" si="124"/>
        <v/>
      </c>
      <c r="N474" s="14" t="str">
        <f t="shared" si="125"/>
        <v/>
      </c>
      <c r="O474" s="14" t="str">
        <f t="shared" si="126"/>
        <v/>
      </c>
      <c r="P474" s="15">
        <v>472</v>
      </c>
      <c r="Q474" s="8" t="str">
        <f t="shared" si="127"/>
        <v/>
      </c>
      <c r="R474" s="201"/>
      <c r="S474" s="22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x14ac:dyDescent="0.25">
      <c r="A475" s="8">
        <f t="shared" si="115"/>
        <v>0</v>
      </c>
      <c r="B475" s="7"/>
      <c r="C475" s="7"/>
      <c r="D475" s="10" t="str">
        <f t="shared" si="116"/>
        <v/>
      </c>
      <c r="E475" s="10" t="str">
        <f t="shared" si="117"/>
        <v/>
      </c>
      <c r="F475" s="10" t="str">
        <f t="shared" si="118"/>
        <v/>
      </c>
      <c r="G475" s="10" t="str">
        <f t="shared" si="128"/>
        <v/>
      </c>
      <c r="H475" s="10" t="str">
        <f t="shared" si="119"/>
        <v/>
      </c>
      <c r="I475" s="10" t="str">
        <f t="shared" si="120"/>
        <v/>
      </c>
      <c r="J475" s="10" t="str">
        <f t="shared" si="121"/>
        <v/>
      </c>
      <c r="K475" s="12" t="str">
        <f t="shared" si="122"/>
        <v/>
      </c>
      <c r="L475" s="10" t="str">
        <f t="shared" si="123"/>
        <v/>
      </c>
      <c r="M475" s="13" t="str">
        <f t="shared" si="124"/>
        <v/>
      </c>
      <c r="N475" s="14" t="str">
        <f t="shared" si="125"/>
        <v/>
      </c>
      <c r="O475" s="14" t="str">
        <f t="shared" si="126"/>
        <v/>
      </c>
      <c r="P475" s="15">
        <v>473</v>
      </c>
      <c r="Q475" s="8" t="str">
        <f t="shared" si="127"/>
        <v/>
      </c>
      <c r="R475" s="201"/>
      <c r="S475" s="22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x14ac:dyDescent="0.25">
      <c r="A476" s="8">
        <f t="shared" si="115"/>
        <v>0</v>
      </c>
      <c r="B476" s="7"/>
      <c r="C476" s="7"/>
      <c r="D476" s="10" t="str">
        <f t="shared" si="116"/>
        <v/>
      </c>
      <c r="E476" s="10" t="str">
        <f t="shared" si="117"/>
        <v/>
      </c>
      <c r="F476" s="10" t="str">
        <f t="shared" si="118"/>
        <v/>
      </c>
      <c r="G476" s="10" t="str">
        <f t="shared" si="128"/>
        <v/>
      </c>
      <c r="H476" s="10" t="str">
        <f t="shared" si="119"/>
        <v/>
      </c>
      <c r="I476" s="10" t="str">
        <f t="shared" si="120"/>
        <v/>
      </c>
      <c r="J476" s="10" t="str">
        <f t="shared" si="121"/>
        <v/>
      </c>
      <c r="K476" s="12" t="str">
        <f t="shared" si="122"/>
        <v/>
      </c>
      <c r="L476" s="10" t="str">
        <f t="shared" si="123"/>
        <v/>
      </c>
      <c r="M476" s="13" t="str">
        <f t="shared" si="124"/>
        <v/>
      </c>
      <c r="N476" s="14" t="str">
        <f t="shared" si="125"/>
        <v/>
      </c>
      <c r="O476" s="14" t="str">
        <f t="shared" si="126"/>
        <v/>
      </c>
      <c r="P476" s="15">
        <v>474</v>
      </c>
      <c r="Q476" s="8" t="str">
        <f t="shared" si="127"/>
        <v/>
      </c>
      <c r="R476" s="201"/>
      <c r="S476" s="22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x14ac:dyDescent="0.25">
      <c r="A477" s="8">
        <f t="shared" si="115"/>
        <v>0</v>
      </c>
      <c r="B477" s="7"/>
      <c r="C477" s="7"/>
      <c r="D477" s="10" t="str">
        <f t="shared" si="116"/>
        <v/>
      </c>
      <c r="E477" s="10" t="str">
        <f t="shared" si="117"/>
        <v/>
      </c>
      <c r="F477" s="10" t="str">
        <f t="shared" si="118"/>
        <v/>
      </c>
      <c r="G477" s="10" t="str">
        <f t="shared" si="128"/>
        <v/>
      </c>
      <c r="H477" s="10" t="str">
        <f t="shared" si="119"/>
        <v/>
      </c>
      <c r="I477" s="10" t="str">
        <f t="shared" si="120"/>
        <v/>
      </c>
      <c r="J477" s="10" t="str">
        <f t="shared" si="121"/>
        <v/>
      </c>
      <c r="K477" s="12" t="str">
        <f t="shared" si="122"/>
        <v/>
      </c>
      <c r="L477" s="10" t="str">
        <f t="shared" si="123"/>
        <v/>
      </c>
      <c r="M477" s="13" t="str">
        <f t="shared" si="124"/>
        <v/>
      </c>
      <c r="N477" s="14" t="str">
        <f t="shared" si="125"/>
        <v/>
      </c>
      <c r="O477" s="14" t="str">
        <f t="shared" si="126"/>
        <v/>
      </c>
      <c r="P477" s="15">
        <v>475</v>
      </c>
      <c r="Q477" s="8" t="str">
        <f t="shared" si="127"/>
        <v/>
      </c>
      <c r="R477" s="201"/>
      <c r="S477" s="22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x14ac:dyDescent="0.25">
      <c r="A478" s="8">
        <f t="shared" si="115"/>
        <v>0</v>
      </c>
      <c r="B478" s="7"/>
      <c r="C478" s="7"/>
      <c r="D478" s="10" t="str">
        <f t="shared" si="116"/>
        <v/>
      </c>
      <c r="E478" s="10" t="str">
        <f t="shared" si="117"/>
        <v/>
      </c>
      <c r="F478" s="10" t="str">
        <f t="shared" si="118"/>
        <v/>
      </c>
      <c r="G478" s="10" t="str">
        <f t="shared" si="128"/>
        <v/>
      </c>
      <c r="H478" s="10" t="str">
        <f t="shared" si="119"/>
        <v/>
      </c>
      <c r="I478" s="10" t="str">
        <f t="shared" si="120"/>
        <v/>
      </c>
      <c r="J478" s="10" t="str">
        <f t="shared" si="121"/>
        <v/>
      </c>
      <c r="K478" s="12" t="str">
        <f t="shared" si="122"/>
        <v/>
      </c>
      <c r="L478" s="10" t="str">
        <f t="shared" si="123"/>
        <v/>
      </c>
      <c r="M478" s="13" t="str">
        <f t="shared" si="124"/>
        <v/>
      </c>
      <c r="N478" s="14" t="str">
        <f t="shared" si="125"/>
        <v/>
      </c>
      <c r="O478" s="14" t="str">
        <f t="shared" si="126"/>
        <v/>
      </c>
      <c r="P478" s="15">
        <v>476</v>
      </c>
      <c r="Q478" s="8" t="str">
        <f t="shared" si="127"/>
        <v/>
      </c>
      <c r="R478" s="201"/>
      <c r="S478" s="22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x14ac:dyDescent="0.25">
      <c r="A479" s="8">
        <f t="shared" si="115"/>
        <v>0</v>
      </c>
      <c r="B479" s="7"/>
      <c r="C479" s="7"/>
      <c r="D479" s="10" t="str">
        <f t="shared" si="116"/>
        <v/>
      </c>
      <c r="E479" s="10" t="str">
        <f t="shared" si="117"/>
        <v/>
      </c>
      <c r="F479" s="10" t="str">
        <f t="shared" si="118"/>
        <v/>
      </c>
      <c r="G479" s="10" t="str">
        <f t="shared" si="128"/>
        <v/>
      </c>
      <c r="H479" s="10" t="str">
        <f t="shared" si="119"/>
        <v/>
      </c>
      <c r="I479" s="10" t="str">
        <f t="shared" si="120"/>
        <v/>
      </c>
      <c r="J479" s="10" t="str">
        <f t="shared" si="121"/>
        <v/>
      </c>
      <c r="K479" s="12" t="str">
        <f t="shared" si="122"/>
        <v/>
      </c>
      <c r="L479" s="10" t="str">
        <f t="shared" si="123"/>
        <v/>
      </c>
      <c r="M479" s="13" t="str">
        <f t="shared" si="124"/>
        <v/>
      </c>
      <c r="N479" s="14" t="str">
        <f t="shared" si="125"/>
        <v/>
      </c>
      <c r="O479" s="14" t="str">
        <f t="shared" si="126"/>
        <v/>
      </c>
      <c r="P479" s="15">
        <v>477</v>
      </c>
      <c r="Q479" s="8" t="str">
        <f t="shared" si="127"/>
        <v/>
      </c>
      <c r="R479" s="201"/>
      <c r="S479" s="22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x14ac:dyDescent="0.25">
      <c r="A480" s="8">
        <f t="shared" si="115"/>
        <v>0</v>
      </c>
      <c r="B480" s="7"/>
      <c r="C480" s="7"/>
      <c r="D480" s="10" t="str">
        <f t="shared" si="116"/>
        <v/>
      </c>
      <c r="E480" s="10" t="str">
        <f t="shared" si="117"/>
        <v/>
      </c>
      <c r="F480" s="10" t="str">
        <f t="shared" si="118"/>
        <v/>
      </c>
      <c r="G480" s="10" t="str">
        <f t="shared" si="128"/>
        <v/>
      </c>
      <c r="H480" s="10" t="str">
        <f t="shared" si="119"/>
        <v/>
      </c>
      <c r="I480" s="10" t="str">
        <f t="shared" si="120"/>
        <v/>
      </c>
      <c r="J480" s="10" t="str">
        <f t="shared" si="121"/>
        <v/>
      </c>
      <c r="K480" s="12" t="str">
        <f t="shared" si="122"/>
        <v/>
      </c>
      <c r="L480" s="10" t="str">
        <f t="shared" si="123"/>
        <v/>
      </c>
      <c r="M480" s="13" t="str">
        <f t="shared" si="124"/>
        <v/>
      </c>
      <c r="N480" s="14" t="str">
        <f t="shared" si="125"/>
        <v/>
      </c>
      <c r="O480" s="14" t="str">
        <f t="shared" si="126"/>
        <v/>
      </c>
      <c r="P480" s="15">
        <v>478</v>
      </c>
      <c r="Q480" s="8" t="str">
        <f t="shared" si="127"/>
        <v/>
      </c>
      <c r="R480" s="201"/>
      <c r="S480" s="22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x14ac:dyDescent="0.25">
      <c r="A481" s="8">
        <f t="shared" si="115"/>
        <v>0</v>
      </c>
      <c r="B481" s="7"/>
      <c r="C481" s="7"/>
      <c r="D481" s="10" t="str">
        <f t="shared" si="116"/>
        <v/>
      </c>
      <c r="E481" s="10" t="str">
        <f t="shared" si="117"/>
        <v/>
      </c>
      <c r="F481" s="10" t="str">
        <f t="shared" si="118"/>
        <v/>
      </c>
      <c r="G481" s="10" t="str">
        <f t="shared" si="128"/>
        <v/>
      </c>
      <c r="H481" s="10" t="str">
        <f t="shared" si="119"/>
        <v/>
      </c>
      <c r="I481" s="10" t="str">
        <f t="shared" si="120"/>
        <v/>
      </c>
      <c r="J481" s="10" t="str">
        <f t="shared" si="121"/>
        <v/>
      </c>
      <c r="K481" s="12" t="str">
        <f t="shared" si="122"/>
        <v/>
      </c>
      <c r="L481" s="10" t="str">
        <f t="shared" si="123"/>
        <v/>
      </c>
      <c r="M481" s="13" t="str">
        <f t="shared" si="124"/>
        <v/>
      </c>
      <c r="N481" s="14" t="str">
        <f t="shared" si="125"/>
        <v/>
      </c>
      <c r="O481" s="14" t="str">
        <f t="shared" si="126"/>
        <v/>
      </c>
      <c r="P481" s="15">
        <v>479</v>
      </c>
      <c r="Q481" s="8" t="str">
        <f t="shared" si="127"/>
        <v/>
      </c>
      <c r="R481" s="201"/>
      <c r="S481" s="22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x14ac:dyDescent="0.25">
      <c r="A482" s="8">
        <f t="shared" si="115"/>
        <v>0</v>
      </c>
      <c r="B482" s="7"/>
      <c r="C482" s="7"/>
      <c r="D482" s="10" t="str">
        <f t="shared" si="116"/>
        <v/>
      </c>
      <c r="E482" s="10" t="str">
        <f t="shared" si="117"/>
        <v/>
      </c>
      <c r="F482" s="10" t="str">
        <f t="shared" si="118"/>
        <v/>
      </c>
      <c r="G482" s="10" t="str">
        <f t="shared" si="128"/>
        <v/>
      </c>
      <c r="H482" s="10" t="str">
        <f t="shared" si="119"/>
        <v/>
      </c>
      <c r="I482" s="10" t="str">
        <f t="shared" si="120"/>
        <v/>
      </c>
      <c r="J482" s="10" t="str">
        <f t="shared" si="121"/>
        <v/>
      </c>
      <c r="K482" s="12" t="str">
        <f t="shared" si="122"/>
        <v/>
      </c>
      <c r="L482" s="10" t="str">
        <f t="shared" si="123"/>
        <v/>
      </c>
      <c r="M482" s="13" t="str">
        <f t="shared" si="124"/>
        <v/>
      </c>
      <c r="N482" s="14" t="str">
        <f t="shared" si="125"/>
        <v/>
      </c>
      <c r="O482" s="14" t="str">
        <f t="shared" si="126"/>
        <v/>
      </c>
      <c r="P482" s="15">
        <v>480</v>
      </c>
      <c r="Q482" s="8" t="str">
        <f t="shared" si="127"/>
        <v/>
      </c>
      <c r="R482" s="201"/>
      <c r="S482" s="22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x14ac:dyDescent="0.25">
      <c r="A483" s="8">
        <f t="shared" si="115"/>
        <v>0</v>
      </c>
      <c r="B483" s="7"/>
      <c r="C483" s="7"/>
      <c r="D483" s="10" t="str">
        <f t="shared" si="116"/>
        <v/>
      </c>
      <c r="E483" s="10" t="str">
        <f t="shared" si="117"/>
        <v/>
      </c>
      <c r="F483" s="10" t="str">
        <f t="shared" si="118"/>
        <v/>
      </c>
      <c r="G483" s="10" t="str">
        <f t="shared" si="128"/>
        <v/>
      </c>
      <c r="H483" s="10" t="str">
        <f t="shared" si="119"/>
        <v/>
      </c>
      <c r="I483" s="10" t="str">
        <f t="shared" si="120"/>
        <v/>
      </c>
      <c r="J483" s="10" t="str">
        <f t="shared" si="121"/>
        <v/>
      </c>
      <c r="K483" s="12" t="str">
        <f t="shared" si="122"/>
        <v/>
      </c>
      <c r="L483" s="10" t="str">
        <f t="shared" si="123"/>
        <v/>
      </c>
      <c r="M483" s="13" t="str">
        <f t="shared" si="124"/>
        <v/>
      </c>
      <c r="N483" s="14" t="str">
        <f t="shared" si="125"/>
        <v/>
      </c>
      <c r="O483" s="14" t="str">
        <f t="shared" si="126"/>
        <v/>
      </c>
      <c r="P483" s="15">
        <v>481</v>
      </c>
      <c r="Q483" s="8" t="str">
        <f t="shared" si="127"/>
        <v/>
      </c>
      <c r="R483" s="201"/>
      <c r="S483" s="22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x14ac:dyDescent="0.25">
      <c r="A484" s="8">
        <f t="shared" si="115"/>
        <v>0</v>
      </c>
      <c r="B484" s="7"/>
      <c r="C484" s="7"/>
      <c r="D484" s="10" t="str">
        <f t="shared" si="116"/>
        <v/>
      </c>
      <c r="E484" s="10" t="str">
        <f t="shared" si="117"/>
        <v/>
      </c>
      <c r="F484" s="10" t="str">
        <f t="shared" si="118"/>
        <v/>
      </c>
      <c r="G484" s="10" t="str">
        <f t="shared" si="128"/>
        <v/>
      </c>
      <c r="H484" s="10" t="str">
        <f t="shared" si="119"/>
        <v/>
      </c>
      <c r="I484" s="10" t="str">
        <f t="shared" si="120"/>
        <v/>
      </c>
      <c r="J484" s="10" t="str">
        <f t="shared" si="121"/>
        <v/>
      </c>
      <c r="K484" s="12" t="str">
        <f t="shared" si="122"/>
        <v/>
      </c>
      <c r="L484" s="10" t="str">
        <f t="shared" si="123"/>
        <v/>
      </c>
      <c r="M484" s="13" t="str">
        <f t="shared" si="124"/>
        <v/>
      </c>
      <c r="N484" s="14" t="str">
        <f t="shared" si="125"/>
        <v/>
      </c>
      <c r="O484" s="14" t="str">
        <f t="shared" si="126"/>
        <v/>
      </c>
      <c r="P484" s="15">
        <v>482</v>
      </c>
      <c r="Q484" s="8" t="str">
        <f t="shared" si="127"/>
        <v/>
      </c>
      <c r="R484" s="201"/>
      <c r="S484" s="22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x14ac:dyDescent="0.25">
      <c r="A485" s="8">
        <f t="shared" si="115"/>
        <v>0</v>
      </c>
      <c r="B485" s="7"/>
      <c r="C485" s="7"/>
      <c r="D485" s="10" t="str">
        <f t="shared" si="116"/>
        <v/>
      </c>
      <c r="E485" s="10" t="str">
        <f t="shared" si="117"/>
        <v/>
      </c>
      <c r="F485" s="10" t="str">
        <f t="shared" si="118"/>
        <v/>
      </c>
      <c r="G485" s="10" t="str">
        <f t="shared" si="128"/>
        <v/>
      </c>
      <c r="H485" s="10" t="str">
        <f t="shared" si="119"/>
        <v/>
      </c>
      <c r="I485" s="10" t="str">
        <f t="shared" si="120"/>
        <v/>
      </c>
      <c r="J485" s="10" t="str">
        <f t="shared" si="121"/>
        <v/>
      </c>
      <c r="K485" s="12" t="str">
        <f t="shared" si="122"/>
        <v/>
      </c>
      <c r="L485" s="10" t="str">
        <f t="shared" si="123"/>
        <v/>
      </c>
      <c r="M485" s="13" t="str">
        <f t="shared" si="124"/>
        <v/>
      </c>
      <c r="N485" s="14" t="str">
        <f t="shared" si="125"/>
        <v/>
      </c>
      <c r="O485" s="14" t="str">
        <f t="shared" si="126"/>
        <v/>
      </c>
      <c r="P485" s="15">
        <v>483</v>
      </c>
      <c r="Q485" s="8" t="str">
        <f t="shared" si="127"/>
        <v/>
      </c>
      <c r="R485" s="201"/>
      <c r="S485" s="22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x14ac:dyDescent="0.25">
      <c r="A486" s="8">
        <f t="shared" si="115"/>
        <v>0</v>
      </c>
      <c r="B486" s="7"/>
      <c r="C486" s="7"/>
      <c r="D486" s="10" t="str">
        <f t="shared" si="116"/>
        <v/>
      </c>
      <c r="E486" s="10" t="str">
        <f t="shared" si="117"/>
        <v/>
      </c>
      <c r="F486" s="10" t="str">
        <f t="shared" si="118"/>
        <v/>
      </c>
      <c r="G486" s="10" t="str">
        <f t="shared" si="128"/>
        <v/>
      </c>
      <c r="H486" s="10" t="str">
        <f t="shared" si="119"/>
        <v/>
      </c>
      <c r="I486" s="10" t="str">
        <f t="shared" si="120"/>
        <v/>
      </c>
      <c r="J486" s="10" t="str">
        <f t="shared" si="121"/>
        <v/>
      </c>
      <c r="K486" s="12" t="str">
        <f t="shared" si="122"/>
        <v/>
      </c>
      <c r="L486" s="10" t="str">
        <f t="shared" si="123"/>
        <v/>
      </c>
      <c r="M486" s="13" t="str">
        <f t="shared" si="124"/>
        <v/>
      </c>
      <c r="N486" s="14" t="str">
        <f t="shared" si="125"/>
        <v/>
      </c>
      <c r="O486" s="14" t="str">
        <f t="shared" si="126"/>
        <v/>
      </c>
      <c r="P486" s="15">
        <v>484</v>
      </c>
      <c r="Q486" s="8" t="str">
        <f t="shared" si="127"/>
        <v/>
      </c>
      <c r="R486" s="201"/>
      <c r="S486" s="22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x14ac:dyDescent="0.25">
      <c r="A487" s="8">
        <f t="shared" si="115"/>
        <v>0</v>
      </c>
      <c r="B487" s="7"/>
      <c r="C487" s="7"/>
      <c r="D487" s="10" t="str">
        <f t="shared" si="116"/>
        <v/>
      </c>
      <c r="E487" s="10" t="str">
        <f t="shared" si="117"/>
        <v/>
      </c>
      <c r="F487" s="10" t="str">
        <f t="shared" si="118"/>
        <v/>
      </c>
      <c r="G487" s="10" t="str">
        <f t="shared" si="128"/>
        <v/>
      </c>
      <c r="H487" s="10" t="str">
        <f t="shared" si="119"/>
        <v/>
      </c>
      <c r="I487" s="10" t="str">
        <f t="shared" si="120"/>
        <v/>
      </c>
      <c r="J487" s="10" t="str">
        <f t="shared" si="121"/>
        <v/>
      </c>
      <c r="K487" s="12" t="str">
        <f t="shared" si="122"/>
        <v/>
      </c>
      <c r="L487" s="10" t="str">
        <f t="shared" si="123"/>
        <v/>
      </c>
      <c r="M487" s="13" t="str">
        <f t="shared" si="124"/>
        <v/>
      </c>
      <c r="N487" s="14" t="str">
        <f t="shared" si="125"/>
        <v/>
      </c>
      <c r="O487" s="14" t="str">
        <f t="shared" si="126"/>
        <v/>
      </c>
      <c r="P487" s="15">
        <v>485</v>
      </c>
      <c r="Q487" s="8" t="str">
        <f t="shared" si="127"/>
        <v/>
      </c>
      <c r="R487" s="201"/>
      <c r="S487" s="22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x14ac:dyDescent="0.25">
      <c r="A488" s="8">
        <f t="shared" si="115"/>
        <v>0</v>
      </c>
      <c r="B488" s="7"/>
      <c r="C488" s="7"/>
      <c r="D488" s="10" t="str">
        <f t="shared" si="116"/>
        <v/>
      </c>
      <c r="E488" s="10" t="str">
        <f t="shared" si="117"/>
        <v/>
      </c>
      <c r="F488" s="10" t="str">
        <f t="shared" si="118"/>
        <v/>
      </c>
      <c r="G488" s="10" t="str">
        <f t="shared" si="128"/>
        <v/>
      </c>
      <c r="H488" s="10" t="str">
        <f t="shared" si="119"/>
        <v/>
      </c>
      <c r="I488" s="10" t="str">
        <f t="shared" si="120"/>
        <v/>
      </c>
      <c r="J488" s="10" t="str">
        <f t="shared" si="121"/>
        <v/>
      </c>
      <c r="K488" s="12" t="str">
        <f t="shared" si="122"/>
        <v/>
      </c>
      <c r="L488" s="10" t="str">
        <f t="shared" si="123"/>
        <v/>
      </c>
      <c r="M488" s="13" t="str">
        <f t="shared" si="124"/>
        <v/>
      </c>
      <c r="N488" s="14" t="str">
        <f t="shared" si="125"/>
        <v/>
      </c>
      <c r="O488" s="14" t="str">
        <f t="shared" si="126"/>
        <v/>
      </c>
      <c r="P488" s="15">
        <v>486</v>
      </c>
      <c r="Q488" s="8" t="str">
        <f t="shared" si="127"/>
        <v/>
      </c>
      <c r="R488" s="201"/>
      <c r="S488" s="22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x14ac:dyDescent="0.25">
      <c r="A489" s="8">
        <f t="shared" si="115"/>
        <v>0</v>
      </c>
      <c r="B489" s="7"/>
      <c r="C489" s="7"/>
      <c r="D489" s="10" t="str">
        <f t="shared" si="116"/>
        <v/>
      </c>
      <c r="E489" s="10" t="str">
        <f t="shared" si="117"/>
        <v/>
      </c>
      <c r="F489" s="10" t="str">
        <f t="shared" si="118"/>
        <v/>
      </c>
      <c r="G489" s="10" t="str">
        <f t="shared" si="128"/>
        <v/>
      </c>
      <c r="H489" s="10" t="str">
        <f t="shared" si="119"/>
        <v/>
      </c>
      <c r="I489" s="10" t="str">
        <f t="shared" si="120"/>
        <v/>
      </c>
      <c r="J489" s="10" t="str">
        <f t="shared" si="121"/>
        <v/>
      </c>
      <c r="K489" s="12" t="str">
        <f t="shared" si="122"/>
        <v/>
      </c>
      <c r="L489" s="10" t="str">
        <f t="shared" si="123"/>
        <v/>
      </c>
      <c r="M489" s="13" t="str">
        <f t="shared" si="124"/>
        <v/>
      </c>
      <c r="N489" s="14" t="str">
        <f t="shared" si="125"/>
        <v/>
      </c>
      <c r="O489" s="14" t="str">
        <f t="shared" si="126"/>
        <v/>
      </c>
      <c r="P489" s="15">
        <v>487</v>
      </c>
      <c r="Q489" s="8" t="str">
        <f t="shared" si="127"/>
        <v/>
      </c>
      <c r="R489" s="201"/>
      <c r="S489" s="22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x14ac:dyDescent="0.25">
      <c r="A490" s="8">
        <f t="shared" si="115"/>
        <v>0</v>
      </c>
      <c r="B490" s="7"/>
      <c r="C490" s="7"/>
      <c r="D490" s="10" t="str">
        <f t="shared" si="116"/>
        <v/>
      </c>
      <c r="E490" s="10" t="str">
        <f t="shared" si="117"/>
        <v/>
      </c>
      <c r="F490" s="10" t="str">
        <f t="shared" si="118"/>
        <v/>
      </c>
      <c r="G490" s="10" t="str">
        <f t="shared" si="128"/>
        <v/>
      </c>
      <c r="H490" s="10" t="str">
        <f t="shared" si="119"/>
        <v/>
      </c>
      <c r="I490" s="10" t="str">
        <f t="shared" si="120"/>
        <v/>
      </c>
      <c r="J490" s="10" t="str">
        <f t="shared" si="121"/>
        <v/>
      </c>
      <c r="K490" s="12" t="str">
        <f t="shared" si="122"/>
        <v/>
      </c>
      <c r="L490" s="10" t="str">
        <f t="shared" si="123"/>
        <v/>
      </c>
      <c r="M490" s="13" t="str">
        <f t="shared" si="124"/>
        <v/>
      </c>
      <c r="N490" s="14" t="str">
        <f t="shared" si="125"/>
        <v/>
      </c>
      <c r="O490" s="14" t="str">
        <f t="shared" si="126"/>
        <v/>
      </c>
      <c r="P490" s="15">
        <v>488</v>
      </c>
      <c r="Q490" s="8" t="str">
        <f t="shared" si="127"/>
        <v/>
      </c>
      <c r="R490" s="201"/>
      <c r="S490" s="22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x14ac:dyDescent="0.25">
      <c r="A491" s="8">
        <f t="shared" si="115"/>
        <v>0</v>
      </c>
      <c r="B491" s="7"/>
      <c r="C491" s="7"/>
      <c r="D491" s="10" t="str">
        <f t="shared" si="116"/>
        <v/>
      </c>
      <c r="E491" s="10" t="str">
        <f t="shared" si="117"/>
        <v/>
      </c>
      <c r="F491" s="10" t="str">
        <f t="shared" si="118"/>
        <v/>
      </c>
      <c r="G491" s="10" t="str">
        <f t="shared" si="128"/>
        <v/>
      </c>
      <c r="H491" s="10" t="str">
        <f t="shared" si="119"/>
        <v/>
      </c>
      <c r="I491" s="10" t="str">
        <f t="shared" si="120"/>
        <v/>
      </c>
      <c r="J491" s="10" t="str">
        <f t="shared" si="121"/>
        <v/>
      </c>
      <c r="K491" s="12" t="str">
        <f t="shared" si="122"/>
        <v/>
      </c>
      <c r="L491" s="10" t="str">
        <f t="shared" si="123"/>
        <v/>
      </c>
      <c r="M491" s="13" t="str">
        <f t="shared" si="124"/>
        <v/>
      </c>
      <c r="N491" s="14" t="str">
        <f t="shared" si="125"/>
        <v/>
      </c>
      <c r="O491" s="14" t="str">
        <f t="shared" si="126"/>
        <v/>
      </c>
      <c r="P491" s="15">
        <v>489</v>
      </c>
      <c r="Q491" s="8" t="str">
        <f t="shared" si="127"/>
        <v/>
      </c>
      <c r="R491" s="201"/>
      <c r="S491" s="22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x14ac:dyDescent="0.25">
      <c r="A492" s="8">
        <f t="shared" si="115"/>
        <v>0</v>
      </c>
      <c r="B492" s="7"/>
      <c r="C492" s="7"/>
      <c r="D492" s="10" t="str">
        <f t="shared" si="116"/>
        <v/>
      </c>
      <c r="E492" s="10" t="str">
        <f t="shared" si="117"/>
        <v/>
      </c>
      <c r="F492" s="10" t="str">
        <f t="shared" si="118"/>
        <v/>
      </c>
      <c r="G492" s="10" t="str">
        <f t="shared" si="128"/>
        <v/>
      </c>
      <c r="H492" s="10" t="str">
        <f t="shared" si="119"/>
        <v/>
      </c>
      <c r="I492" s="10" t="str">
        <f t="shared" si="120"/>
        <v/>
      </c>
      <c r="J492" s="10" t="str">
        <f t="shared" si="121"/>
        <v/>
      </c>
      <c r="K492" s="12" t="str">
        <f t="shared" si="122"/>
        <v/>
      </c>
      <c r="L492" s="10" t="str">
        <f t="shared" si="123"/>
        <v/>
      </c>
      <c r="M492" s="13" t="str">
        <f t="shared" si="124"/>
        <v/>
      </c>
      <c r="N492" s="14" t="str">
        <f t="shared" si="125"/>
        <v/>
      </c>
      <c r="O492" s="14" t="str">
        <f t="shared" si="126"/>
        <v/>
      </c>
      <c r="P492" s="15">
        <v>490</v>
      </c>
      <c r="Q492" s="8" t="str">
        <f t="shared" si="127"/>
        <v/>
      </c>
      <c r="R492" s="201"/>
      <c r="S492" s="22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x14ac:dyDescent="0.25">
      <c r="A493" s="8">
        <f t="shared" si="115"/>
        <v>0</v>
      </c>
      <c r="B493" s="7"/>
      <c r="C493" s="7"/>
      <c r="D493" s="10" t="str">
        <f t="shared" si="116"/>
        <v/>
      </c>
      <c r="E493" s="10" t="str">
        <f t="shared" si="117"/>
        <v/>
      </c>
      <c r="F493" s="10" t="str">
        <f t="shared" si="118"/>
        <v/>
      </c>
      <c r="G493" s="10" t="str">
        <f t="shared" si="128"/>
        <v/>
      </c>
      <c r="H493" s="10" t="str">
        <f t="shared" si="119"/>
        <v/>
      </c>
      <c r="I493" s="10" t="str">
        <f t="shared" si="120"/>
        <v/>
      </c>
      <c r="J493" s="10" t="str">
        <f t="shared" si="121"/>
        <v/>
      </c>
      <c r="K493" s="12" t="str">
        <f t="shared" si="122"/>
        <v/>
      </c>
      <c r="L493" s="10" t="str">
        <f t="shared" si="123"/>
        <v/>
      </c>
      <c r="M493" s="13" t="str">
        <f t="shared" si="124"/>
        <v/>
      </c>
      <c r="N493" s="14" t="str">
        <f t="shared" si="125"/>
        <v/>
      </c>
      <c r="O493" s="14" t="str">
        <f t="shared" si="126"/>
        <v/>
      </c>
      <c r="P493" s="15">
        <v>491</v>
      </c>
      <c r="Q493" s="8" t="str">
        <f t="shared" si="127"/>
        <v/>
      </c>
      <c r="R493" s="201"/>
      <c r="S493" s="22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x14ac:dyDescent="0.25">
      <c r="A494" s="8">
        <f t="shared" si="115"/>
        <v>0</v>
      </c>
      <c r="B494" s="7"/>
      <c r="C494" s="7"/>
      <c r="D494" s="10" t="str">
        <f t="shared" si="116"/>
        <v/>
      </c>
      <c r="E494" s="10" t="str">
        <f t="shared" si="117"/>
        <v/>
      </c>
      <c r="F494" s="10" t="str">
        <f t="shared" si="118"/>
        <v/>
      </c>
      <c r="G494" s="10" t="str">
        <f t="shared" si="128"/>
        <v/>
      </c>
      <c r="H494" s="10" t="str">
        <f t="shared" si="119"/>
        <v/>
      </c>
      <c r="I494" s="10" t="str">
        <f t="shared" si="120"/>
        <v/>
      </c>
      <c r="J494" s="10" t="str">
        <f t="shared" si="121"/>
        <v/>
      </c>
      <c r="K494" s="12" t="str">
        <f t="shared" si="122"/>
        <v/>
      </c>
      <c r="L494" s="10" t="str">
        <f t="shared" si="123"/>
        <v/>
      </c>
      <c r="M494" s="13" t="str">
        <f t="shared" si="124"/>
        <v/>
      </c>
      <c r="N494" s="14" t="str">
        <f t="shared" si="125"/>
        <v/>
      </c>
      <c r="O494" s="14" t="str">
        <f t="shared" si="126"/>
        <v/>
      </c>
      <c r="P494" s="15">
        <v>492</v>
      </c>
      <c r="Q494" s="8" t="str">
        <f t="shared" si="127"/>
        <v/>
      </c>
      <c r="R494" s="201"/>
      <c r="S494" s="22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x14ac:dyDescent="0.25">
      <c r="A495" s="8">
        <f t="shared" si="115"/>
        <v>0</v>
      </c>
      <c r="B495" s="7"/>
      <c r="C495" s="7"/>
      <c r="D495" s="10" t="str">
        <f t="shared" si="116"/>
        <v/>
      </c>
      <c r="E495" s="10" t="str">
        <f t="shared" si="117"/>
        <v/>
      </c>
      <c r="F495" s="10" t="str">
        <f t="shared" si="118"/>
        <v/>
      </c>
      <c r="G495" s="10" t="str">
        <f t="shared" si="128"/>
        <v/>
      </c>
      <c r="H495" s="10" t="str">
        <f t="shared" si="119"/>
        <v/>
      </c>
      <c r="I495" s="10" t="str">
        <f t="shared" si="120"/>
        <v/>
      </c>
      <c r="J495" s="10" t="str">
        <f t="shared" si="121"/>
        <v/>
      </c>
      <c r="K495" s="12" t="str">
        <f t="shared" si="122"/>
        <v/>
      </c>
      <c r="L495" s="10" t="str">
        <f t="shared" si="123"/>
        <v/>
      </c>
      <c r="M495" s="13" t="str">
        <f t="shared" si="124"/>
        <v/>
      </c>
      <c r="N495" s="14" t="str">
        <f t="shared" si="125"/>
        <v/>
      </c>
      <c r="O495" s="14" t="str">
        <f t="shared" si="126"/>
        <v/>
      </c>
      <c r="P495" s="15">
        <v>493</v>
      </c>
      <c r="Q495" s="8" t="str">
        <f t="shared" si="127"/>
        <v/>
      </c>
      <c r="R495" s="201"/>
      <c r="S495" s="22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x14ac:dyDescent="0.25">
      <c r="A496" s="8">
        <f t="shared" si="115"/>
        <v>0</v>
      </c>
      <c r="B496" s="7"/>
      <c r="C496" s="7"/>
      <c r="D496" s="10" t="str">
        <f t="shared" si="116"/>
        <v/>
      </c>
      <c r="E496" s="10" t="str">
        <f t="shared" si="117"/>
        <v/>
      </c>
      <c r="F496" s="10" t="str">
        <f t="shared" si="118"/>
        <v/>
      </c>
      <c r="G496" s="10" t="str">
        <f t="shared" si="128"/>
        <v/>
      </c>
      <c r="H496" s="10" t="str">
        <f t="shared" si="119"/>
        <v/>
      </c>
      <c r="I496" s="10" t="str">
        <f t="shared" si="120"/>
        <v/>
      </c>
      <c r="J496" s="10" t="str">
        <f t="shared" si="121"/>
        <v/>
      </c>
      <c r="K496" s="12" t="str">
        <f t="shared" si="122"/>
        <v/>
      </c>
      <c r="L496" s="10" t="str">
        <f t="shared" si="123"/>
        <v/>
      </c>
      <c r="M496" s="13" t="str">
        <f t="shared" si="124"/>
        <v/>
      </c>
      <c r="N496" s="14" t="str">
        <f t="shared" si="125"/>
        <v/>
      </c>
      <c r="O496" s="14" t="str">
        <f t="shared" si="126"/>
        <v/>
      </c>
      <c r="P496" s="15">
        <v>494</v>
      </c>
      <c r="Q496" s="8" t="str">
        <f t="shared" si="127"/>
        <v/>
      </c>
      <c r="R496" s="201"/>
      <c r="S496" s="22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x14ac:dyDescent="0.25">
      <c r="A497" s="8">
        <f t="shared" si="115"/>
        <v>0</v>
      </c>
      <c r="B497" s="7"/>
      <c r="C497" s="7"/>
      <c r="D497" s="10" t="str">
        <f t="shared" si="116"/>
        <v/>
      </c>
      <c r="E497" s="10" t="str">
        <f t="shared" si="117"/>
        <v/>
      </c>
      <c r="F497" s="10" t="str">
        <f t="shared" si="118"/>
        <v/>
      </c>
      <c r="G497" s="10" t="str">
        <f t="shared" si="128"/>
        <v/>
      </c>
      <c r="H497" s="10" t="str">
        <f t="shared" si="119"/>
        <v/>
      </c>
      <c r="I497" s="10" t="str">
        <f t="shared" si="120"/>
        <v/>
      </c>
      <c r="J497" s="10" t="str">
        <f t="shared" si="121"/>
        <v/>
      </c>
      <c r="K497" s="12" t="str">
        <f t="shared" si="122"/>
        <v/>
      </c>
      <c r="L497" s="10" t="str">
        <f t="shared" si="123"/>
        <v/>
      </c>
      <c r="M497" s="13" t="str">
        <f t="shared" si="124"/>
        <v/>
      </c>
      <c r="N497" s="14" t="str">
        <f t="shared" si="125"/>
        <v/>
      </c>
      <c r="O497" s="14" t="str">
        <f t="shared" si="126"/>
        <v/>
      </c>
      <c r="P497" s="15">
        <v>495</v>
      </c>
      <c r="Q497" s="8" t="str">
        <f t="shared" si="127"/>
        <v/>
      </c>
      <c r="R497" s="201"/>
      <c r="S497" s="22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x14ac:dyDescent="0.25">
      <c r="A498" s="8">
        <f t="shared" si="115"/>
        <v>0</v>
      </c>
      <c r="B498" s="7"/>
      <c r="C498" s="7"/>
      <c r="D498" s="10" t="str">
        <f t="shared" si="116"/>
        <v/>
      </c>
      <c r="E498" s="10" t="str">
        <f t="shared" si="117"/>
        <v/>
      </c>
      <c r="F498" s="10" t="str">
        <f t="shared" si="118"/>
        <v/>
      </c>
      <c r="G498" s="10" t="str">
        <f t="shared" si="128"/>
        <v/>
      </c>
      <c r="H498" s="10" t="str">
        <f t="shared" si="119"/>
        <v/>
      </c>
      <c r="I498" s="10" t="str">
        <f t="shared" si="120"/>
        <v/>
      </c>
      <c r="J498" s="10" t="str">
        <f t="shared" si="121"/>
        <v/>
      </c>
      <c r="K498" s="12" t="str">
        <f t="shared" si="122"/>
        <v/>
      </c>
      <c r="L498" s="10" t="str">
        <f t="shared" si="123"/>
        <v/>
      </c>
      <c r="M498" s="13" t="str">
        <f t="shared" si="124"/>
        <v/>
      </c>
      <c r="N498" s="14" t="str">
        <f t="shared" si="125"/>
        <v/>
      </c>
      <c r="O498" s="14" t="str">
        <f t="shared" si="126"/>
        <v/>
      </c>
      <c r="P498" s="15">
        <v>496</v>
      </c>
      <c r="Q498" s="8" t="str">
        <f t="shared" si="127"/>
        <v/>
      </c>
      <c r="R498" s="201"/>
      <c r="S498" s="22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x14ac:dyDescent="0.25">
      <c r="A499" s="8">
        <f t="shared" si="115"/>
        <v>0</v>
      </c>
      <c r="B499" s="7"/>
      <c r="C499" s="7"/>
      <c r="D499" s="10" t="str">
        <f t="shared" si="116"/>
        <v/>
      </c>
      <c r="E499" s="10" t="str">
        <f t="shared" si="117"/>
        <v/>
      </c>
      <c r="F499" s="10" t="str">
        <f t="shared" si="118"/>
        <v/>
      </c>
      <c r="G499" s="10" t="str">
        <f t="shared" si="128"/>
        <v/>
      </c>
      <c r="H499" s="10" t="str">
        <f t="shared" si="119"/>
        <v/>
      </c>
      <c r="I499" s="10" t="str">
        <f t="shared" si="120"/>
        <v/>
      </c>
      <c r="J499" s="10" t="str">
        <f t="shared" si="121"/>
        <v/>
      </c>
      <c r="K499" s="12" t="str">
        <f t="shared" si="122"/>
        <v/>
      </c>
      <c r="L499" s="10" t="str">
        <f t="shared" si="123"/>
        <v/>
      </c>
      <c r="M499" s="13" t="str">
        <f t="shared" si="124"/>
        <v/>
      </c>
      <c r="N499" s="14" t="str">
        <f t="shared" si="125"/>
        <v/>
      </c>
      <c r="O499" s="14" t="str">
        <f t="shared" si="126"/>
        <v/>
      </c>
      <c r="P499" s="15">
        <v>497</v>
      </c>
      <c r="Q499" s="8" t="str">
        <f t="shared" si="127"/>
        <v/>
      </c>
      <c r="R499" s="201"/>
      <c r="S499" s="22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x14ac:dyDescent="0.25">
      <c r="A500" s="8">
        <f t="shared" si="115"/>
        <v>0</v>
      </c>
      <c r="B500" s="7"/>
      <c r="C500" s="7"/>
      <c r="D500" s="10" t="str">
        <f t="shared" si="116"/>
        <v/>
      </c>
      <c r="E500" s="10" t="str">
        <f t="shared" si="117"/>
        <v/>
      </c>
      <c r="F500" s="10" t="str">
        <f t="shared" si="118"/>
        <v/>
      </c>
      <c r="G500" s="10" t="str">
        <f t="shared" si="128"/>
        <v/>
      </c>
      <c r="H500" s="10" t="str">
        <f t="shared" si="119"/>
        <v/>
      </c>
      <c r="I500" s="10" t="str">
        <f t="shared" si="120"/>
        <v/>
      </c>
      <c r="J500" s="10" t="str">
        <f t="shared" si="121"/>
        <v/>
      </c>
      <c r="K500" s="12" t="str">
        <f t="shared" si="122"/>
        <v/>
      </c>
      <c r="L500" s="10" t="str">
        <f t="shared" si="123"/>
        <v/>
      </c>
      <c r="M500" s="13" t="str">
        <f t="shared" si="124"/>
        <v/>
      </c>
      <c r="N500" s="14" t="str">
        <f t="shared" si="125"/>
        <v/>
      </c>
      <c r="O500" s="14" t="str">
        <f t="shared" si="126"/>
        <v/>
      </c>
      <c r="P500" s="15">
        <v>498</v>
      </c>
      <c r="Q500" s="8" t="str">
        <f t="shared" si="127"/>
        <v/>
      </c>
      <c r="R500" s="201"/>
      <c r="S500" s="22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x14ac:dyDescent="0.25">
      <c r="A501" s="8">
        <f t="shared" si="115"/>
        <v>0</v>
      </c>
      <c r="B501" s="7"/>
      <c r="C501" s="7"/>
      <c r="D501" s="10" t="str">
        <f t="shared" si="116"/>
        <v/>
      </c>
      <c r="E501" s="10" t="str">
        <f t="shared" si="117"/>
        <v/>
      </c>
      <c r="F501" s="10" t="str">
        <f t="shared" si="118"/>
        <v/>
      </c>
      <c r="G501" s="10" t="str">
        <f t="shared" si="128"/>
        <v/>
      </c>
      <c r="H501" s="10" t="str">
        <f t="shared" si="119"/>
        <v/>
      </c>
      <c r="I501" s="10" t="str">
        <f t="shared" si="120"/>
        <v/>
      </c>
      <c r="J501" s="10" t="str">
        <f t="shared" si="121"/>
        <v/>
      </c>
      <c r="K501" s="12" t="str">
        <f t="shared" si="122"/>
        <v/>
      </c>
      <c r="L501" s="10" t="str">
        <f t="shared" si="123"/>
        <v/>
      </c>
      <c r="M501" s="13" t="str">
        <f t="shared" si="124"/>
        <v/>
      </c>
      <c r="N501" s="14" t="str">
        <f t="shared" si="125"/>
        <v/>
      </c>
      <c r="O501" s="14" t="str">
        <f t="shared" si="126"/>
        <v/>
      </c>
      <c r="P501" s="15">
        <v>499</v>
      </c>
      <c r="Q501" s="8" t="str">
        <f t="shared" si="127"/>
        <v/>
      </c>
      <c r="R501" s="201"/>
      <c r="S501" s="22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x14ac:dyDescent="0.25">
      <c r="A502" s="8">
        <f t="shared" si="115"/>
        <v>0</v>
      </c>
      <c r="B502" s="7"/>
      <c r="C502" s="7"/>
      <c r="D502" s="10" t="str">
        <f t="shared" si="116"/>
        <v/>
      </c>
      <c r="E502" s="10" t="str">
        <f t="shared" si="117"/>
        <v/>
      </c>
      <c r="F502" s="10" t="str">
        <f t="shared" si="118"/>
        <v/>
      </c>
      <c r="G502" s="10" t="str">
        <f t="shared" si="128"/>
        <v/>
      </c>
      <c r="H502" s="10" t="str">
        <f t="shared" si="119"/>
        <v/>
      </c>
      <c r="I502" s="10" t="str">
        <f t="shared" si="120"/>
        <v/>
      </c>
      <c r="J502" s="10" t="str">
        <f t="shared" si="121"/>
        <v/>
      </c>
      <c r="K502" s="12" t="str">
        <f t="shared" si="122"/>
        <v/>
      </c>
      <c r="L502" s="10" t="str">
        <f t="shared" si="123"/>
        <v/>
      </c>
      <c r="M502" s="13" t="str">
        <f t="shared" si="124"/>
        <v/>
      </c>
      <c r="N502" s="14" t="str">
        <f t="shared" si="125"/>
        <v/>
      </c>
      <c r="O502" s="14" t="str">
        <f t="shared" si="126"/>
        <v/>
      </c>
      <c r="P502" s="15">
        <v>500</v>
      </c>
      <c r="Q502" s="8" t="str">
        <f t="shared" si="127"/>
        <v/>
      </c>
      <c r="R502" s="201"/>
      <c r="S502" s="22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x14ac:dyDescent="0.25">
      <c r="A503" s="8">
        <f t="shared" si="115"/>
        <v>0</v>
      </c>
      <c r="B503" s="7"/>
      <c r="C503" s="7"/>
      <c r="D503" s="10" t="str">
        <f t="shared" si="116"/>
        <v/>
      </c>
      <c r="E503" s="10" t="str">
        <f t="shared" si="117"/>
        <v/>
      </c>
      <c r="F503" s="10" t="str">
        <f t="shared" si="118"/>
        <v/>
      </c>
      <c r="G503" s="10" t="str">
        <f t="shared" si="128"/>
        <v/>
      </c>
      <c r="H503" s="10" t="str">
        <f t="shared" si="119"/>
        <v/>
      </c>
      <c r="I503" s="10" t="str">
        <f t="shared" si="120"/>
        <v/>
      </c>
      <c r="J503" s="10" t="str">
        <f t="shared" si="121"/>
        <v/>
      </c>
      <c r="K503" s="12" t="str">
        <f t="shared" si="122"/>
        <v/>
      </c>
      <c r="L503" s="10" t="str">
        <f t="shared" si="123"/>
        <v/>
      </c>
      <c r="M503" s="13" t="str">
        <f t="shared" si="124"/>
        <v/>
      </c>
      <c r="N503" s="14" t="str">
        <f t="shared" si="125"/>
        <v/>
      </c>
      <c r="O503" s="14" t="str">
        <f t="shared" si="126"/>
        <v/>
      </c>
      <c r="P503" s="15">
        <v>501</v>
      </c>
      <c r="Q503" s="8" t="str">
        <f t="shared" si="127"/>
        <v/>
      </c>
      <c r="R503" s="201"/>
      <c r="S503" s="22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x14ac:dyDescent="0.25">
      <c r="A504" s="8">
        <f t="shared" si="115"/>
        <v>0</v>
      </c>
      <c r="B504" s="7"/>
      <c r="C504" s="7"/>
      <c r="D504" s="10" t="str">
        <f t="shared" si="116"/>
        <v/>
      </c>
      <c r="E504" s="10" t="str">
        <f t="shared" si="117"/>
        <v/>
      </c>
      <c r="F504" s="10" t="str">
        <f t="shared" si="118"/>
        <v/>
      </c>
      <c r="G504" s="10" t="str">
        <f t="shared" si="128"/>
        <v/>
      </c>
      <c r="H504" s="10" t="str">
        <f t="shared" si="119"/>
        <v/>
      </c>
      <c r="I504" s="10" t="str">
        <f t="shared" si="120"/>
        <v/>
      </c>
      <c r="J504" s="10" t="str">
        <f t="shared" si="121"/>
        <v/>
      </c>
      <c r="K504" s="12" t="str">
        <f t="shared" si="122"/>
        <v/>
      </c>
      <c r="L504" s="10" t="str">
        <f t="shared" si="123"/>
        <v/>
      </c>
      <c r="M504" s="13" t="str">
        <f t="shared" si="124"/>
        <v/>
      </c>
      <c r="N504" s="14" t="str">
        <f t="shared" si="125"/>
        <v/>
      </c>
      <c r="O504" s="14" t="str">
        <f t="shared" si="126"/>
        <v/>
      </c>
      <c r="P504" s="15">
        <v>502</v>
      </c>
      <c r="Q504" s="8" t="str">
        <f t="shared" si="127"/>
        <v/>
      </c>
      <c r="R504" s="201"/>
      <c r="S504" s="22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x14ac:dyDescent="0.25">
      <c r="A505" s="8">
        <f t="shared" si="115"/>
        <v>0</v>
      </c>
      <c r="B505" s="7"/>
      <c r="C505" s="7"/>
      <c r="D505" s="10" t="str">
        <f t="shared" si="116"/>
        <v/>
      </c>
      <c r="E505" s="10" t="str">
        <f t="shared" si="117"/>
        <v/>
      </c>
      <c r="F505" s="10" t="str">
        <f t="shared" si="118"/>
        <v/>
      </c>
      <c r="G505" s="10" t="str">
        <f t="shared" si="128"/>
        <v/>
      </c>
      <c r="H505" s="10" t="str">
        <f t="shared" si="119"/>
        <v/>
      </c>
      <c r="I505" s="10" t="str">
        <f t="shared" si="120"/>
        <v/>
      </c>
      <c r="J505" s="10" t="str">
        <f t="shared" si="121"/>
        <v/>
      </c>
      <c r="K505" s="12" t="str">
        <f t="shared" si="122"/>
        <v/>
      </c>
      <c r="L505" s="10" t="str">
        <f t="shared" si="123"/>
        <v/>
      </c>
      <c r="M505" s="13" t="str">
        <f t="shared" si="124"/>
        <v/>
      </c>
      <c r="N505" s="14" t="str">
        <f t="shared" si="125"/>
        <v/>
      </c>
      <c r="O505" s="14" t="str">
        <f t="shared" si="126"/>
        <v/>
      </c>
      <c r="P505" s="15">
        <v>503</v>
      </c>
      <c r="Q505" s="8" t="str">
        <f t="shared" si="127"/>
        <v/>
      </c>
      <c r="R505" s="201"/>
      <c r="S505" s="22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x14ac:dyDescent="0.25">
      <c r="A506" s="8">
        <f t="shared" si="115"/>
        <v>0</v>
      </c>
      <c r="B506" s="7"/>
      <c r="C506" s="7"/>
      <c r="D506" s="10" t="str">
        <f t="shared" si="116"/>
        <v/>
      </c>
      <c r="E506" s="10" t="str">
        <f t="shared" si="117"/>
        <v/>
      </c>
      <c r="F506" s="10" t="str">
        <f t="shared" si="118"/>
        <v/>
      </c>
      <c r="G506" s="10" t="str">
        <f t="shared" si="128"/>
        <v/>
      </c>
      <c r="H506" s="10" t="str">
        <f t="shared" si="119"/>
        <v/>
      </c>
      <c r="I506" s="10" t="str">
        <f t="shared" si="120"/>
        <v/>
      </c>
      <c r="J506" s="10" t="str">
        <f t="shared" si="121"/>
        <v/>
      </c>
      <c r="K506" s="12" t="str">
        <f t="shared" si="122"/>
        <v/>
      </c>
      <c r="L506" s="10" t="str">
        <f t="shared" si="123"/>
        <v/>
      </c>
      <c r="M506" s="13" t="str">
        <f t="shared" si="124"/>
        <v/>
      </c>
      <c r="N506" s="14" t="str">
        <f t="shared" si="125"/>
        <v/>
      </c>
      <c r="O506" s="14" t="str">
        <f t="shared" si="126"/>
        <v/>
      </c>
      <c r="P506" s="15">
        <v>504</v>
      </c>
      <c r="Q506" s="8" t="str">
        <f t="shared" si="127"/>
        <v/>
      </c>
      <c r="R506" s="201"/>
      <c r="S506" s="22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x14ac:dyDescent="0.25">
      <c r="A507" s="8">
        <f t="shared" si="115"/>
        <v>0</v>
      </c>
      <c r="B507" s="7"/>
      <c r="C507" s="7"/>
      <c r="D507" s="10" t="str">
        <f t="shared" si="116"/>
        <v/>
      </c>
      <c r="E507" s="10" t="str">
        <f t="shared" si="117"/>
        <v/>
      </c>
      <c r="F507" s="10" t="str">
        <f t="shared" si="118"/>
        <v/>
      </c>
      <c r="G507" s="10" t="str">
        <f t="shared" si="128"/>
        <v/>
      </c>
      <c r="H507" s="10" t="str">
        <f t="shared" si="119"/>
        <v/>
      </c>
      <c r="I507" s="10" t="str">
        <f t="shared" si="120"/>
        <v/>
      </c>
      <c r="J507" s="10" t="str">
        <f t="shared" si="121"/>
        <v/>
      </c>
      <c r="K507" s="12" t="str">
        <f t="shared" si="122"/>
        <v/>
      </c>
      <c r="L507" s="10" t="str">
        <f t="shared" si="123"/>
        <v/>
      </c>
      <c r="M507" s="13" t="str">
        <f t="shared" si="124"/>
        <v/>
      </c>
      <c r="N507" s="14" t="str">
        <f t="shared" si="125"/>
        <v/>
      </c>
      <c r="O507" s="14" t="str">
        <f t="shared" si="126"/>
        <v/>
      </c>
      <c r="P507" s="15">
        <v>505</v>
      </c>
      <c r="Q507" s="8" t="str">
        <f t="shared" si="127"/>
        <v/>
      </c>
      <c r="R507" s="201"/>
      <c r="S507" s="22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x14ac:dyDescent="0.25">
      <c r="A508" s="8">
        <f t="shared" si="115"/>
        <v>0</v>
      </c>
      <c r="B508" s="7"/>
      <c r="C508" s="7"/>
      <c r="D508" s="10" t="str">
        <f t="shared" si="116"/>
        <v/>
      </c>
      <c r="E508" s="10" t="str">
        <f t="shared" si="117"/>
        <v/>
      </c>
      <c r="F508" s="10" t="str">
        <f t="shared" si="118"/>
        <v/>
      </c>
      <c r="G508" s="10" t="str">
        <f t="shared" si="128"/>
        <v/>
      </c>
      <c r="H508" s="10" t="str">
        <f t="shared" si="119"/>
        <v/>
      </c>
      <c r="I508" s="10" t="str">
        <f t="shared" si="120"/>
        <v/>
      </c>
      <c r="J508" s="10" t="str">
        <f t="shared" si="121"/>
        <v/>
      </c>
      <c r="K508" s="12" t="str">
        <f t="shared" si="122"/>
        <v/>
      </c>
      <c r="L508" s="10" t="str">
        <f t="shared" si="123"/>
        <v/>
      </c>
      <c r="M508" s="13" t="str">
        <f t="shared" si="124"/>
        <v/>
      </c>
      <c r="N508" s="14" t="str">
        <f t="shared" si="125"/>
        <v/>
      </c>
      <c r="O508" s="14" t="str">
        <f t="shared" si="126"/>
        <v/>
      </c>
      <c r="P508" s="15">
        <v>506</v>
      </c>
      <c r="Q508" s="8" t="str">
        <f t="shared" si="127"/>
        <v/>
      </c>
      <c r="R508" s="201"/>
      <c r="S508" s="22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x14ac:dyDescent="0.25">
      <c r="A509" s="8">
        <f t="shared" si="115"/>
        <v>0</v>
      </c>
      <c r="B509" s="7"/>
      <c r="C509" s="7"/>
      <c r="D509" s="10" t="str">
        <f t="shared" si="116"/>
        <v/>
      </c>
      <c r="E509" s="10" t="str">
        <f t="shared" si="117"/>
        <v/>
      </c>
      <c r="F509" s="10" t="str">
        <f t="shared" si="118"/>
        <v/>
      </c>
      <c r="G509" s="10" t="str">
        <f t="shared" si="128"/>
        <v/>
      </c>
      <c r="H509" s="10" t="str">
        <f t="shared" si="119"/>
        <v/>
      </c>
      <c r="I509" s="10" t="str">
        <f t="shared" si="120"/>
        <v/>
      </c>
      <c r="J509" s="10" t="str">
        <f t="shared" si="121"/>
        <v/>
      </c>
      <c r="K509" s="12" t="str">
        <f t="shared" si="122"/>
        <v/>
      </c>
      <c r="L509" s="10" t="str">
        <f t="shared" si="123"/>
        <v/>
      </c>
      <c r="M509" s="13" t="str">
        <f t="shared" si="124"/>
        <v/>
      </c>
      <c r="N509" s="14" t="str">
        <f t="shared" si="125"/>
        <v/>
      </c>
      <c r="O509" s="14" t="str">
        <f t="shared" si="126"/>
        <v/>
      </c>
      <c r="P509" s="15">
        <v>507</v>
      </c>
      <c r="Q509" s="8" t="str">
        <f t="shared" si="127"/>
        <v/>
      </c>
      <c r="R509" s="201"/>
      <c r="S509" s="22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x14ac:dyDescent="0.25">
      <c r="A510" s="8">
        <f t="shared" si="115"/>
        <v>0</v>
      </c>
      <c r="B510" s="7"/>
      <c r="C510" s="7"/>
      <c r="D510" s="10" t="str">
        <f t="shared" si="116"/>
        <v/>
      </c>
      <c r="E510" s="10" t="str">
        <f t="shared" si="117"/>
        <v/>
      </c>
      <c r="F510" s="10" t="str">
        <f t="shared" si="118"/>
        <v/>
      </c>
      <c r="G510" s="10" t="str">
        <f t="shared" si="128"/>
        <v/>
      </c>
      <c r="H510" s="10" t="str">
        <f t="shared" si="119"/>
        <v/>
      </c>
      <c r="I510" s="10" t="str">
        <f t="shared" si="120"/>
        <v/>
      </c>
      <c r="J510" s="10" t="str">
        <f t="shared" si="121"/>
        <v/>
      </c>
      <c r="K510" s="12" t="str">
        <f t="shared" si="122"/>
        <v/>
      </c>
      <c r="L510" s="10" t="str">
        <f t="shared" si="123"/>
        <v/>
      </c>
      <c r="M510" s="13" t="str">
        <f t="shared" si="124"/>
        <v/>
      </c>
      <c r="N510" s="14" t="str">
        <f t="shared" si="125"/>
        <v/>
      </c>
      <c r="O510" s="14" t="str">
        <f t="shared" si="126"/>
        <v/>
      </c>
      <c r="P510" s="15">
        <v>508</v>
      </c>
      <c r="Q510" s="8" t="str">
        <f t="shared" si="127"/>
        <v/>
      </c>
      <c r="R510" s="201"/>
      <c r="S510" s="22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x14ac:dyDescent="0.25">
      <c r="A511" s="8">
        <f t="shared" si="115"/>
        <v>0</v>
      </c>
      <c r="B511" s="7"/>
      <c r="C511" s="7"/>
      <c r="D511" s="10" t="str">
        <f t="shared" si="116"/>
        <v/>
      </c>
      <c r="E511" s="10" t="str">
        <f t="shared" si="117"/>
        <v/>
      </c>
      <c r="F511" s="10" t="str">
        <f t="shared" si="118"/>
        <v/>
      </c>
      <c r="G511" s="10" t="str">
        <f t="shared" si="128"/>
        <v/>
      </c>
      <c r="H511" s="10" t="str">
        <f t="shared" si="119"/>
        <v/>
      </c>
      <c r="I511" s="10" t="str">
        <f t="shared" si="120"/>
        <v/>
      </c>
      <c r="J511" s="10" t="str">
        <f t="shared" si="121"/>
        <v/>
      </c>
      <c r="K511" s="12" t="str">
        <f t="shared" si="122"/>
        <v/>
      </c>
      <c r="L511" s="10" t="str">
        <f t="shared" si="123"/>
        <v/>
      </c>
      <c r="M511" s="13" t="str">
        <f t="shared" si="124"/>
        <v/>
      </c>
      <c r="N511" s="14" t="str">
        <f t="shared" si="125"/>
        <v/>
      </c>
      <c r="O511" s="14" t="str">
        <f t="shared" si="126"/>
        <v/>
      </c>
      <c r="P511" s="15">
        <v>509</v>
      </c>
      <c r="Q511" s="8" t="str">
        <f t="shared" si="127"/>
        <v/>
      </c>
      <c r="R511" s="201"/>
      <c r="S511" s="22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x14ac:dyDescent="0.25">
      <c r="A512" s="8">
        <f t="shared" si="115"/>
        <v>0</v>
      </c>
      <c r="B512" s="7"/>
      <c r="C512" s="7"/>
      <c r="D512" s="10" t="str">
        <f t="shared" si="116"/>
        <v/>
      </c>
      <c r="E512" s="10" t="str">
        <f t="shared" si="117"/>
        <v/>
      </c>
      <c r="F512" s="10" t="str">
        <f t="shared" si="118"/>
        <v/>
      </c>
      <c r="G512" s="10" t="str">
        <f t="shared" si="128"/>
        <v/>
      </c>
      <c r="H512" s="10" t="str">
        <f t="shared" si="119"/>
        <v/>
      </c>
      <c r="I512" s="10" t="str">
        <f t="shared" si="120"/>
        <v/>
      </c>
      <c r="J512" s="10" t="str">
        <f t="shared" si="121"/>
        <v/>
      </c>
      <c r="K512" s="12" t="str">
        <f t="shared" si="122"/>
        <v/>
      </c>
      <c r="L512" s="10" t="str">
        <f t="shared" si="123"/>
        <v/>
      </c>
      <c r="M512" s="13" t="str">
        <f t="shared" si="124"/>
        <v/>
      </c>
      <c r="N512" s="14" t="str">
        <f t="shared" si="125"/>
        <v/>
      </c>
      <c r="O512" s="14" t="str">
        <f t="shared" si="126"/>
        <v/>
      </c>
      <c r="P512" s="15">
        <v>510</v>
      </c>
      <c r="Q512" s="8" t="str">
        <f t="shared" si="127"/>
        <v/>
      </c>
      <c r="R512" s="201"/>
      <c r="S512" s="22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x14ac:dyDescent="0.25">
      <c r="A513" s="8">
        <f t="shared" si="115"/>
        <v>0</v>
      </c>
      <c r="B513" s="7"/>
      <c r="C513" s="7"/>
      <c r="D513" s="10" t="str">
        <f t="shared" si="116"/>
        <v/>
      </c>
      <c r="E513" s="10" t="str">
        <f t="shared" si="117"/>
        <v/>
      </c>
      <c r="F513" s="10" t="str">
        <f t="shared" si="118"/>
        <v/>
      </c>
      <c r="G513" s="10" t="str">
        <f t="shared" si="128"/>
        <v/>
      </c>
      <c r="H513" s="10" t="str">
        <f t="shared" si="119"/>
        <v/>
      </c>
      <c r="I513" s="10" t="str">
        <f t="shared" si="120"/>
        <v/>
      </c>
      <c r="J513" s="10" t="str">
        <f t="shared" si="121"/>
        <v/>
      </c>
      <c r="K513" s="12" t="str">
        <f t="shared" si="122"/>
        <v/>
      </c>
      <c r="L513" s="10" t="str">
        <f t="shared" si="123"/>
        <v/>
      </c>
      <c r="M513" s="13" t="str">
        <f t="shared" si="124"/>
        <v/>
      </c>
      <c r="N513" s="14" t="str">
        <f t="shared" si="125"/>
        <v/>
      </c>
      <c r="O513" s="14" t="str">
        <f t="shared" si="126"/>
        <v/>
      </c>
      <c r="P513" s="15">
        <v>511</v>
      </c>
      <c r="Q513" s="8" t="str">
        <f t="shared" si="127"/>
        <v/>
      </c>
      <c r="R513" s="201"/>
      <c r="S513" s="22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x14ac:dyDescent="0.25">
      <c r="A514" s="8">
        <f t="shared" ref="A514:A577" si="129">-B514</f>
        <v>0</v>
      </c>
      <c r="B514" s="7"/>
      <c r="C514" s="7"/>
      <c r="D514" s="10" t="str">
        <f t="shared" ref="D514:D577" si="130">IF(B514=0,"",B514+1/$T$7)</f>
        <v/>
      </c>
      <c r="E514" s="10" t="str">
        <f t="shared" ref="E514:E577" si="131">IF(B514=0,"",$T$18-(LN(1+EXP(-$S$37*(H514-T$18))))/$S$37)</f>
        <v/>
      </c>
      <c r="F514" s="10" t="str">
        <f t="shared" ref="F514:F577" si="132">IF(B514=0,"",B514-E514-G514-V$4*J514)</f>
        <v/>
      </c>
      <c r="G514" s="10" t="str">
        <f t="shared" si="128"/>
        <v/>
      </c>
      <c r="H514" s="10" t="str">
        <f t="shared" ref="H514:H577" si="133">IF(B514=0,"",B514-G514-V$4*J514)</f>
        <v/>
      </c>
      <c r="I514" s="10" t="str">
        <f t="shared" ref="I514:I577" si="134">IF(B514=0,"",B514-H514-V$4*J514)</f>
        <v/>
      </c>
      <c r="J514" s="10" t="str">
        <f t="shared" ref="J514:J577" si="135">IF(B514=0,"",LN(1+EXP($U$37*(B514-$U$39)))/$U$37)</f>
        <v/>
      </c>
      <c r="K514" s="12" t="str">
        <f t="shared" ref="K514:K577" si="136">IF(B514=0,"",-LN(1+EXP($V$41*(B514-$V$39)))/$V$41)</f>
        <v/>
      </c>
      <c r="L514" s="10" t="str">
        <f t="shared" ref="L514:L577" si="137">IF(B514=0,"",$S$41*E514+$S$7+$T$41*F514+$U$41*I514+S$43*(J514+K514))</f>
        <v/>
      </c>
      <c r="M514" s="13" t="str">
        <f t="shared" ref="M514:M577" si="138">IF(B514=0,"",(L514-C514)*(L514-C514))</f>
        <v/>
      </c>
      <c r="N514" s="14" t="str">
        <f t="shared" ref="N514:N577" si="139">IF(B514=0,"",1/V$14*LN(1+EXP(V$14*(B514-V$4*J514-T$39))))</f>
        <v/>
      </c>
      <c r="O514" s="14" t="str">
        <f t="shared" ref="O514:O577" si="140">IF(B514=0,"",(N514-I514)^2)</f>
        <v/>
      </c>
      <c r="P514" s="15">
        <v>512</v>
      </c>
      <c r="Q514" s="8" t="str">
        <f t="shared" ref="Q514:Q577" si="141">IF(B514=0,"",S$7+T$41*F514)</f>
        <v/>
      </c>
      <c r="R514" s="201"/>
      <c r="S514" s="22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x14ac:dyDescent="0.25">
      <c r="A515" s="8">
        <f t="shared" si="129"/>
        <v>0</v>
      </c>
      <c r="B515" s="7"/>
      <c r="C515" s="7"/>
      <c r="D515" s="10" t="str">
        <f t="shared" si="130"/>
        <v/>
      </c>
      <c r="E515" s="10" t="str">
        <f t="shared" si="131"/>
        <v/>
      </c>
      <c r="F515" s="10" t="str">
        <f t="shared" si="132"/>
        <v/>
      </c>
      <c r="G515" s="10" t="str">
        <f t="shared" ref="G515:G578" si="142">IF(B515=0,"",1/2*(B515-V$4*J515+T$37)+1/2*POWER((B515-V$4*J515+T$37)^2-4*V$37*(B515-V$4*J515),0.5))</f>
        <v/>
      </c>
      <c r="H515" s="10" t="str">
        <f t="shared" si="133"/>
        <v/>
      </c>
      <c r="I515" s="10" t="str">
        <f t="shared" si="134"/>
        <v/>
      </c>
      <c r="J515" s="10" t="str">
        <f t="shared" si="135"/>
        <v/>
      </c>
      <c r="K515" s="12" t="str">
        <f t="shared" si="136"/>
        <v/>
      </c>
      <c r="L515" s="10" t="str">
        <f t="shared" si="137"/>
        <v/>
      </c>
      <c r="M515" s="13" t="str">
        <f t="shared" si="138"/>
        <v/>
      </c>
      <c r="N515" s="14" t="str">
        <f t="shared" si="139"/>
        <v/>
      </c>
      <c r="O515" s="14" t="str">
        <f t="shared" si="140"/>
        <v/>
      </c>
      <c r="P515" s="15">
        <v>513</v>
      </c>
      <c r="Q515" s="8" t="str">
        <f t="shared" si="141"/>
        <v/>
      </c>
      <c r="R515" s="201"/>
      <c r="S515" s="22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x14ac:dyDescent="0.25">
      <c r="A516" s="8">
        <f t="shared" si="129"/>
        <v>0</v>
      </c>
      <c r="B516" s="7"/>
      <c r="C516" s="7"/>
      <c r="D516" s="10" t="str">
        <f t="shared" si="130"/>
        <v/>
      </c>
      <c r="E516" s="10" t="str">
        <f t="shared" si="131"/>
        <v/>
      </c>
      <c r="F516" s="10" t="str">
        <f t="shared" si="132"/>
        <v/>
      </c>
      <c r="G516" s="10" t="str">
        <f t="shared" si="142"/>
        <v/>
      </c>
      <c r="H516" s="10" t="str">
        <f t="shared" si="133"/>
        <v/>
      </c>
      <c r="I516" s="10" t="str">
        <f t="shared" si="134"/>
        <v/>
      </c>
      <c r="J516" s="10" t="str">
        <f t="shared" si="135"/>
        <v/>
      </c>
      <c r="K516" s="12" t="str">
        <f t="shared" si="136"/>
        <v/>
      </c>
      <c r="L516" s="10" t="str">
        <f t="shared" si="137"/>
        <v/>
      </c>
      <c r="M516" s="13" t="str">
        <f t="shared" si="138"/>
        <v/>
      </c>
      <c r="N516" s="14" t="str">
        <f t="shared" si="139"/>
        <v/>
      </c>
      <c r="O516" s="14" t="str">
        <f t="shared" si="140"/>
        <v/>
      </c>
      <c r="P516" s="15">
        <v>514</v>
      </c>
      <c r="Q516" s="8" t="str">
        <f t="shared" si="141"/>
        <v/>
      </c>
      <c r="R516" s="201"/>
      <c r="S516" s="22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x14ac:dyDescent="0.25">
      <c r="A517" s="8">
        <f t="shared" si="129"/>
        <v>0</v>
      </c>
      <c r="B517" s="7"/>
      <c r="C517" s="7"/>
      <c r="D517" s="10" t="str">
        <f t="shared" si="130"/>
        <v/>
      </c>
      <c r="E517" s="10" t="str">
        <f t="shared" si="131"/>
        <v/>
      </c>
      <c r="F517" s="10" t="str">
        <f t="shared" si="132"/>
        <v/>
      </c>
      <c r="G517" s="10" t="str">
        <f t="shared" si="142"/>
        <v/>
      </c>
      <c r="H517" s="10" t="str">
        <f t="shared" si="133"/>
        <v/>
      </c>
      <c r="I517" s="10" t="str">
        <f t="shared" si="134"/>
        <v/>
      </c>
      <c r="J517" s="10" t="str">
        <f t="shared" si="135"/>
        <v/>
      </c>
      <c r="K517" s="12" t="str">
        <f t="shared" si="136"/>
        <v/>
      </c>
      <c r="L517" s="10" t="str">
        <f t="shared" si="137"/>
        <v/>
      </c>
      <c r="M517" s="13" t="str">
        <f t="shared" si="138"/>
        <v/>
      </c>
      <c r="N517" s="14" t="str">
        <f t="shared" si="139"/>
        <v/>
      </c>
      <c r="O517" s="14" t="str">
        <f t="shared" si="140"/>
        <v/>
      </c>
      <c r="P517" s="15">
        <v>515</v>
      </c>
      <c r="Q517" s="8" t="str">
        <f t="shared" si="141"/>
        <v/>
      </c>
      <c r="R517" s="201"/>
      <c r="S517" s="22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x14ac:dyDescent="0.25">
      <c r="A518" s="8">
        <f t="shared" si="129"/>
        <v>0</v>
      </c>
      <c r="B518" s="7"/>
      <c r="C518" s="7"/>
      <c r="D518" s="10" t="str">
        <f t="shared" si="130"/>
        <v/>
      </c>
      <c r="E518" s="10" t="str">
        <f t="shared" si="131"/>
        <v/>
      </c>
      <c r="F518" s="10" t="str">
        <f t="shared" si="132"/>
        <v/>
      </c>
      <c r="G518" s="10" t="str">
        <f t="shared" si="142"/>
        <v/>
      </c>
      <c r="H518" s="10" t="str">
        <f t="shared" si="133"/>
        <v/>
      </c>
      <c r="I518" s="10" t="str">
        <f t="shared" si="134"/>
        <v/>
      </c>
      <c r="J518" s="10" t="str">
        <f t="shared" si="135"/>
        <v/>
      </c>
      <c r="K518" s="12" t="str">
        <f t="shared" si="136"/>
        <v/>
      </c>
      <c r="L518" s="10" t="str">
        <f t="shared" si="137"/>
        <v/>
      </c>
      <c r="M518" s="13" t="str">
        <f t="shared" si="138"/>
        <v/>
      </c>
      <c r="N518" s="14" t="str">
        <f t="shared" si="139"/>
        <v/>
      </c>
      <c r="O518" s="14" t="str">
        <f t="shared" si="140"/>
        <v/>
      </c>
      <c r="P518" s="15">
        <v>516</v>
      </c>
      <c r="Q518" s="8" t="str">
        <f t="shared" si="141"/>
        <v/>
      </c>
      <c r="R518" s="201"/>
      <c r="S518" s="22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x14ac:dyDescent="0.25">
      <c r="A519" s="8">
        <f t="shared" si="129"/>
        <v>0</v>
      </c>
      <c r="B519" s="7"/>
      <c r="C519" s="7"/>
      <c r="D519" s="10" t="str">
        <f t="shared" si="130"/>
        <v/>
      </c>
      <c r="E519" s="10" t="str">
        <f t="shared" si="131"/>
        <v/>
      </c>
      <c r="F519" s="10" t="str">
        <f t="shared" si="132"/>
        <v/>
      </c>
      <c r="G519" s="10" t="str">
        <f t="shared" si="142"/>
        <v/>
      </c>
      <c r="H519" s="10" t="str">
        <f t="shared" si="133"/>
        <v/>
      </c>
      <c r="I519" s="10" t="str">
        <f t="shared" si="134"/>
        <v/>
      </c>
      <c r="J519" s="10" t="str">
        <f t="shared" si="135"/>
        <v/>
      </c>
      <c r="K519" s="12" t="str">
        <f t="shared" si="136"/>
        <v/>
      </c>
      <c r="L519" s="10" t="str">
        <f t="shared" si="137"/>
        <v/>
      </c>
      <c r="M519" s="13" t="str">
        <f t="shared" si="138"/>
        <v/>
      </c>
      <c r="N519" s="14" t="str">
        <f t="shared" si="139"/>
        <v/>
      </c>
      <c r="O519" s="14" t="str">
        <f t="shared" si="140"/>
        <v/>
      </c>
      <c r="P519" s="15">
        <v>517</v>
      </c>
      <c r="Q519" s="8" t="str">
        <f t="shared" si="141"/>
        <v/>
      </c>
      <c r="R519" s="201"/>
      <c r="S519" s="22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x14ac:dyDescent="0.25">
      <c r="A520" s="8">
        <f t="shared" si="129"/>
        <v>0</v>
      </c>
      <c r="B520" s="7"/>
      <c r="C520" s="7"/>
      <c r="D520" s="10" t="str">
        <f t="shared" si="130"/>
        <v/>
      </c>
      <c r="E520" s="10" t="str">
        <f t="shared" si="131"/>
        <v/>
      </c>
      <c r="F520" s="10" t="str">
        <f t="shared" si="132"/>
        <v/>
      </c>
      <c r="G520" s="10" t="str">
        <f t="shared" si="142"/>
        <v/>
      </c>
      <c r="H520" s="10" t="str">
        <f t="shared" si="133"/>
        <v/>
      </c>
      <c r="I520" s="10" t="str">
        <f t="shared" si="134"/>
        <v/>
      </c>
      <c r="J520" s="10" t="str">
        <f t="shared" si="135"/>
        <v/>
      </c>
      <c r="K520" s="12" t="str">
        <f t="shared" si="136"/>
        <v/>
      </c>
      <c r="L520" s="10" t="str">
        <f t="shared" si="137"/>
        <v/>
      </c>
      <c r="M520" s="13" t="str">
        <f t="shared" si="138"/>
        <v/>
      </c>
      <c r="N520" s="14" t="str">
        <f t="shared" si="139"/>
        <v/>
      </c>
      <c r="O520" s="14" t="str">
        <f t="shared" si="140"/>
        <v/>
      </c>
      <c r="P520" s="15">
        <v>518</v>
      </c>
      <c r="Q520" s="8" t="str">
        <f t="shared" si="141"/>
        <v/>
      </c>
      <c r="R520" s="201"/>
      <c r="S520" s="22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x14ac:dyDescent="0.25">
      <c r="A521" s="8">
        <f t="shared" si="129"/>
        <v>0</v>
      </c>
      <c r="B521" s="7"/>
      <c r="C521" s="7"/>
      <c r="D521" s="10" t="str">
        <f t="shared" si="130"/>
        <v/>
      </c>
      <c r="E521" s="10" t="str">
        <f t="shared" si="131"/>
        <v/>
      </c>
      <c r="F521" s="10" t="str">
        <f t="shared" si="132"/>
        <v/>
      </c>
      <c r="G521" s="10" t="str">
        <f t="shared" si="142"/>
        <v/>
      </c>
      <c r="H521" s="10" t="str">
        <f t="shared" si="133"/>
        <v/>
      </c>
      <c r="I521" s="10" t="str">
        <f t="shared" si="134"/>
        <v/>
      </c>
      <c r="J521" s="10" t="str">
        <f t="shared" si="135"/>
        <v/>
      </c>
      <c r="K521" s="12" t="str">
        <f t="shared" si="136"/>
        <v/>
      </c>
      <c r="L521" s="10" t="str">
        <f t="shared" si="137"/>
        <v/>
      </c>
      <c r="M521" s="13" t="str">
        <f t="shared" si="138"/>
        <v/>
      </c>
      <c r="N521" s="14" t="str">
        <f t="shared" si="139"/>
        <v/>
      </c>
      <c r="O521" s="14" t="str">
        <f t="shared" si="140"/>
        <v/>
      </c>
      <c r="P521" s="15">
        <v>519</v>
      </c>
      <c r="Q521" s="8" t="str">
        <f t="shared" si="141"/>
        <v/>
      </c>
      <c r="R521" s="201"/>
      <c r="S521" s="22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x14ac:dyDescent="0.25">
      <c r="A522" s="8">
        <f t="shared" si="129"/>
        <v>0</v>
      </c>
      <c r="B522" s="7"/>
      <c r="C522" s="7"/>
      <c r="D522" s="10" t="str">
        <f t="shared" si="130"/>
        <v/>
      </c>
      <c r="E522" s="10" t="str">
        <f t="shared" si="131"/>
        <v/>
      </c>
      <c r="F522" s="10" t="str">
        <f t="shared" si="132"/>
        <v/>
      </c>
      <c r="G522" s="10" t="str">
        <f t="shared" si="142"/>
        <v/>
      </c>
      <c r="H522" s="10" t="str">
        <f t="shared" si="133"/>
        <v/>
      </c>
      <c r="I522" s="10" t="str">
        <f t="shared" si="134"/>
        <v/>
      </c>
      <c r="J522" s="10" t="str">
        <f t="shared" si="135"/>
        <v/>
      </c>
      <c r="K522" s="12" t="str">
        <f t="shared" si="136"/>
        <v/>
      </c>
      <c r="L522" s="10" t="str">
        <f t="shared" si="137"/>
        <v/>
      </c>
      <c r="M522" s="13" t="str">
        <f t="shared" si="138"/>
        <v/>
      </c>
      <c r="N522" s="14" t="str">
        <f t="shared" si="139"/>
        <v/>
      </c>
      <c r="O522" s="14" t="str">
        <f t="shared" si="140"/>
        <v/>
      </c>
      <c r="P522" s="15">
        <v>520</v>
      </c>
      <c r="Q522" s="8" t="str">
        <f t="shared" si="141"/>
        <v/>
      </c>
      <c r="R522" s="201"/>
      <c r="S522" s="22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x14ac:dyDescent="0.25">
      <c r="A523" s="8">
        <f t="shared" si="129"/>
        <v>0</v>
      </c>
      <c r="B523" s="7"/>
      <c r="C523" s="7"/>
      <c r="D523" s="10" t="str">
        <f t="shared" si="130"/>
        <v/>
      </c>
      <c r="E523" s="10" t="str">
        <f t="shared" si="131"/>
        <v/>
      </c>
      <c r="F523" s="10" t="str">
        <f t="shared" si="132"/>
        <v/>
      </c>
      <c r="G523" s="10" t="str">
        <f t="shared" si="142"/>
        <v/>
      </c>
      <c r="H523" s="10" t="str">
        <f t="shared" si="133"/>
        <v/>
      </c>
      <c r="I523" s="10" t="str">
        <f t="shared" si="134"/>
        <v/>
      </c>
      <c r="J523" s="10" t="str">
        <f t="shared" si="135"/>
        <v/>
      </c>
      <c r="K523" s="12" t="str">
        <f t="shared" si="136"/>
        <v/>
      </c>
      <c r="L523" s="10" t="str">
        <f t="shared" si="137"/>
        <v/>
      </c>
      <c r="M523" s="13" t="str">
        <f t="shared" si="138"/>
        <v/>
      </c>
      <c r="N523" s="14" t="str">
        <f t="shared" si="139"/>
        <v/>
      </c>
      <c r="O523" s="14" t="str">
        <f t="shared" si="140"/>
        <v/>
      </c>
      <c r="P523" s="15">
        <v>521</v>
      </c>
      <c r="Q523" s="8" t="str">
        <f t="shared" si="141"/>
        <v/>
      </c>
      <c r="R523" s="201"/>
      <c r="S523" s="22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x14ac:dyDescent="0.25">
      <c r="A524" s="8">
        <f t="shared" si="129"/>
        <v>0</v>
      </c>
      <c r="B524" s="7"/>
      <c r="C524" s="7"/>
      <c r="D524" s="10" t="str">
        <f t="shared" si="130"/>
        <v/>
      </c>
      <c r="E524" s="10" t="str">
        <f t="shared" si="131"/>
        <v/>
      </c>
      <c r="F524" s="10" t="str">
        <f t="shared" si="132"/>
        <v/>
      </c>
      <c r="G524" s="10" t="str">
        <f t="shared" si="142"/>
        <v/>
      </c>
      <c r="H524" s="10" t="str">
        <f t="shared" si="133"/>
        <v/>
      </c>
      <c r="I524" s="10" t="str">
        <f t="shared" si="134"/>
        <v/>
      </c>
      <c r="J524" s="10" t="str">
        <f t="shared" si="135"/>
        <v/>
      </c>
      <c r="K524" s="12" t="str">
        <f t="shared" si="136"/>
        <v/>
      </c>
      <c r="L524" s="10" t="str">
        <f t="shared" si="137"/>
        <v/>
      </c>
      <c r="M524" s="13" t="str">
        <f t="shared" si="138"/>
        <v/>
      </c>
      <c r="N524" s="14" t="str">
        <f t="shared" si="139"/>
        <v/>
      </c>
      <c r="O524" s="14" t="str">
        <f t="shared" si="140"/>
        <v/>
      </c>
      <c r="P524" s="15">
        <v>522</v>
      </c>
      <c r="Q524" s="8" t="str">
        <f t="shared" si="141"/>
        <v/>
      </c>
      <c r="R524" s="201"/>
      <c r="S524" s="22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x14ac:dyDescent="0.25">
      <c r="A525" s="8">
        <f t="shared" si="129"/>
        <v>0</v>
      </c>
      <c r="B525" s="7"/>
      <c r="C525" s="7"/>
      <c r="D525" s="10" t="str">
        <f t="shared" si="130"/>
        <v/>
      </c>
      <c r="E525" s="10" t="str">
        <f t="shared" si="131"/>
        <v/>
      </c>
      <c r="F525" s="10" t="str">
        <f t="shared" si="132"/>
        <v/>
      </c>
      <c r="G525" s="10" t="str">
        <f t="shared" si="142"/>
        <v/>
      </c>
      <c r="H525" s="10" t="str">
        <f t="shared" si="133"/>
        <v/>
      </c>
      <c r="I525" s="10" t="str">
        <f t="shared" si="134"/>
        <v/>
      </c>
      <c r="J525" s="10" t="str">
        <f t="shared" si="135"/>
        <v/>
      </c>
      <c r="K525" s="12" t="str">
        <f t="shared" si="136"/>
        <v/>
      </c>
      <c r="L525" s="10" t="str">
        <f t="shared" si="137"/>
        <v/>
      </c>
      <c r="M525" s="13" t="str">
        <f t="shared" si="138"/>
        <v/>
      </c>
      <c r="N525" s="14" t="str">
        <f t="shared" si="139"/>
        <v/>
      </c>
      <c r="O525" s="14" t="str">
        <f t="shared" si="140"/>
        <v/>
      </c>
      <c r="P525" s="15">
        <v>523</v>
      </c>
      <c r="Q525" s="8" t="str">
        <f t="shared" si="141"/>
        <v/>
      </c>
      <c r="R525" s="201"/>
      <c r="S525" s="22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x14ac:dyDescent="0.25">
      <c r="A526" s="8">
        <f t="shared" si="129"/>
        <v>0</v>
      </c>
      <c r="B526" s="7"/>
      <c r="C526" s="7"/>
      <c r="D526" s="10" t="str">
        <f t="shared" si="130"/>
        <v/>
      </c>
      <c r="E526" s="10" t="str">
        <f t="shared" si="131"/>
        <v/>
      </c>
      <c r="F526" s="10" t="str">
        <f t="shared" si="132"/>
        <v/>
      </c>
      <c r="G526" s="10" t="str">
        <f t="shared" si="142"/>
        <v/>
      </c>
      <c r="H526" s="10" t="str">
        <f t="shared" si="133"/>
        <v/>
      </c>
      <c r="I526" s="10" t="str">
        <f t="shared" si="134"/>
        <v/>
      </c>
      <c r="J526" s="10" t="str">
        <f t="shared" si="135"/>
        <v/>
      </c>
      <c r="K526" s="12" t="str">
        <f t="shared" si="136"/>
        <v/>
      </c>
      <c r="L526" s="10" t="str">
        <f t="shared" si="137"/>
        <v/>
      </c>
      <c r="M526" s="13" t="str">
        <f t="shared" si="138"/>
        <v/>
      </c>
      <c r="N526" s="14" t="str">
        <f t="shared" si="139"/>
        <v/>
      </c>
      <c r="O526" s="14" t="str">
        <f t="shared" si="140"/>
        <v/>
      </c>
      <c r="P526" s="15">
        <v>524</v>
      </c>
      <c r="Q526" s="8" t="str">
        <f t="shared" si="141"/>
        <v/>
      </c>
      <c r="R526" s="201"/>
      <c r="S526" s="22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x14ac:dyDescent="0.25">
      <c r="A527" s="8">
        <f t="shared" si="129"/>
        <v>0</v>
      </c>
      <c r="B527" s="7"/>
      <c r="C527" s="7"/>
      <c r="D527" s="10" t="str">
        <f t="shared" si="130"/>
        <v/>
      </c>
      <c r="E527" s="10" t="str">
        <f t="shared" si="131"/>
        <v/>
      </c>
      <c r="F527" s="10" t="str">
        <f t="shared" si="132"/>
        <v/>
      </c>
      <c r="G527" s="10" t="str">
        <f t="shared" si="142"/>
        <v/>
      </c>
      <c r="H527" s="10" t="str">
        <f t="shared" si="133"/>
        <v/>
      </c>
      <c r="I527" s="10" t="str">
        <f t="shared" si="134"/>
        <v/>
      </c>
      <c r="J527" s="10" t="str">
        <f t="shared" si="135"/>
        <v/>
      </c>
      <c r="K527" s="12" t="str">
        <f t="shared" si="136"/>
        <v/>
      </c>
      <c r="L527" s="10" t="str">
        <f t="shared" si="137"/>
        <v/>
      </c>
      <c r="M527" s="13" t="str">
        <f t="shared" si="138"/>
        <v/>
      </c>
      <c r="N527" s="14" t="str">
        <f t="shared" si="139"/>
        <v/>
      </c>
      <c r="O527" s="14" t="str">
        <f t="shared" si="140"/>
        <v/>
      </c>
      <c r="P527" s="15">
        <v>525</v>
      </c>
      <c r="Q527" s="8" t="str">
        <f t="shared" si="141"/>
        <v/>
      </c>
      <c r="R527" s="201"/>
      <c r="S527" s="22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x14ac:dyDescent="0.25">
      <c r="A528" s="8">
        <f t="shared" si="129"/>
        <v>0</v>
      </c>
      <c r="B528" s="7"/>
      <c r="C528" s="7"/>
      <c r="D528" s="10" t="str">
        <f t="shared" si="130"/>
        <v/>
      </c>
      <c r="E528" s="10" t="str">
        <f t="shared" si="131"/>
        <v/>
      </c>
      <c r="F528" s="10" t="str">
        <f t="shared" si="132"/>
        <v/>
      </c>
      <c r="G528" s="10" t="str">
        <f t="shared" si="142"/>
        <v/>
      </c>
      <c r="H528" s="10" t="str">
        <f t="shared" si="133"/>
        <v/>
      </c>
      <c r="I528" s="10" t="str">
        <f t="shared" si="134"/>
        <v/>
      </c>
      <c r="J528" s="10" t="str">
        <f t="shared" si="135"/>
        <v/>
      </c>
      <c r="K528" s="12" t="str">
        <f t="shared" si="136"/>
        <v/>
      </c>
      <c r="L528" s="10" t="str">
        <f t="shared" si="137"/>
        <v/>
      </c>
      <c r="M528" s="13" t="str">
        <f t="shared" si="138"/>
        <v/>
      </c>
      <c r="N528" s="14" t="str">
        <f t="shared" si="139"/>
        <v/>
      </c>
      <c r="O528" s="14" t="str">
        <f t="shared" si="140"/>
        <v/>
      </c>
      <c r="P528" s="15">
        <v>526</v>
      </c>
      <c r="Q528" s="8" t="str">
        <f t="shared" si="141"/>
        <v/>
      </c>
      <c r="R528" s="201"/>
      <c r="S528" s="22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x14ac:dyDescent="0.25">
      <c r="A529" s="8">
        <f t="shared" si="129"/>
        <v>0</v>
      </c>
      <c r="B529" s="7"/>
      <c r="C529" s="7"/>
      <c r="D529" s="10" t="str">
        <f t="shared" si="130"/>
        <v/>
      </c>
      <c r="E529" s="10" t="str">
        <f t="shared" si="131"/>
        <v/>
      </c>
      <c r="F529" s="10" t="str">
        <f t="shared" si="132"/>
        <v/>
      </c>
      <c r="G529" s="10" t="str">
        <f t="shared" si="142"/>
        <v/>
      </c>
      <c r="H529" s="10" t="str">
        <f t="shared" si="133"/>
        <v/>
      </c>
      <c r="I529" s="10" t="str">
        <f t="shared" si="134"/>
        <v/>
      </c>
      <c r="J529" s="10" t="str">
        <f t="shared" si="135"/>
        <v/>
      </c>
      <c r="K529" s="12" t="str">
        <f t="shared" si="136"/>
        <v/>
      </c>
      <c r="L529" s="10" t="str">
        <f t="shared" si="137"/>
        <v/>
      </c>
      <c r="M529" s="13" t="str">
        <f t="shared" si="138"/>
        <v/>
      </c>
      <c r="N529" s="14" t="str">
        <f t="shared" si="139"/>
        <v/>
      </c>
      <c r="O529" s="14" t="str">
        <f t="shared" si="140"/>
        <v/>
      </c>
      <c r="P529" s="15">
        <v>527</v>
      </c>
      <c r="Q529" s="8" t="str">
        <f t="shared" si="141"/>
        <v/>
      </c>
      <c r="R529" s="201"/>
      <c r="S529" s="22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x14ac:dyDescent="0.25">
      <c r="A530" s="8">
        <f t="shared" si="129"/>
        <v>0</v>
      </c>
      <c r="B530" s="7"/>
      <c r="C530" s="7"/>
      <c r="D530" s="10" t="str">
        <f t="shared" si="130"/>
        <v/>
      </c>
      <c r="E530" s="10" t="str">
        <f t="shared" si="131"/>
        <v/>
      </c>
      <c r="F530" s="10" t="str">
        <f t="shared" si="132"/>
        <v/>
      </c>
      <c r="G530" s="10" t="str">
        <f t="shared" si="142"/>
        <v/>
      </c>
      <c r="H530" s="10" t="str">
        <f t="shared" si="133"/>
        <v/>
      </c>
      <c r="I530" s="10" t="str">
        <f t="shared" si="134"/>
        <v/>
      </c>
      <c r="J530" s="10" t="str">
        <f t="shared" si="135"/>
        <v/>
      </c>
      <c r="K530" s="12" t="str">
        <f t="shared" si="136"/>
        <v/>
      </c>
      <c r="L530" s="10" t="str">
        <f t="shared" si="137"/>
        <v/>
      </c>
      <c r="M530" s="13" t="str">
        <f t="shared" si="138"/>
        <v/>
      </c>
      <c r="N530" s="14" t="str">
        <f t="shared" si="139"/>
        <v/>
      </c>
      <c r="O530" s="14" t="str">
        <f t="shared" si="140"/>
        <v/>
      </c>
      <c r="P530" s="15">
        <v>528</v>
      </c>
      <c r="Q530" s="8" t="str">
        <f t="shared" si="141"/>
        <v/>
      </c>
      <c r="R530" s="201"/>
      <c r="S530" s="22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x14ac:dyDescent="0.25">
      <c r="A531" s="8">
        <f t="shared" si="129"/>
        <v>0</v>
      </c>
      <c r="B531" s="7"/>
      <c r="C531" s="7"/>
      <c r="D531" s="10" t="str">
        <f t="shared" si="130"/>
        <v/>
      </c>
      <c r="E531" s="10" t="str">
        <f t="shared" si="131"/>
        <v/>
      </c>
      <c r="F531" s="10" t="str">
        <f t="shared" si="132"/>
        <v/>
      </c>
      <c r="G531" s="10" t="str">
        <f t="shared" si="142"/>
        <v/>
      </c>
      <c r="H531" s="10" t="str">
        <f t="shared" si="133"/>
        <v/>
      </c>
      <c r="I531" s="10" t="str">
        <f t="shared" si="134"/>
        <v/>
      </c>
      <c r="J531" s="10" t="str">
        <f t="shared" si="135"/>
        <v/>
      </c>
      <c r="K531" s="12" t="str">
        <f t="shared" si="136"/>
        <v/>
      </c>
      <c r="L531" s="10" t="str">
        <f t="shared" si="137"/>
        <v/>
      </c>
      <c r="M531" s="13" t="str">
        <f t="shared" si="138"/>
        <v/>
      </c>
      <c r="N531" s="14" t="str">
        <f t="shared" si="139"/>
        <v/>
      </c>
      <c r="O531" s="14" t="str">
        <f t="shared" si="140"/>
        <v/>
      </c>
      <c r="P531" s="15">
        <v>529</v>
      </c>
      <c r="Q531" s="8" t="str">
        <f t="shared" si="141"/>
        <v/>
      </c>
      <c r="R531" s="201"/>
      <c r="S531" s="22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x14ac:dyDescent="0.25">
      <c r="A532" s="8">
        <f t="shared" si="129"/>
        <v>0</v>
      </c>
      <c r="B532" s="7"/>
      <c r="C532" s="7"/>
      <c r="D532" s="10" t="str">
        <f t="shared" si="130"/>
        <v/>
      </c>
      <c r="E532" s="10" t="str">
        <f t="shared" si="131"/>
        <v/>
      </c>
      <c r="F532" s="10" t="str">
        <f t="shared" si="132"/>
        <v/>
      </c>
      <c r="G532" s="10" t="str">
        <f t="shared" si="142"/>
        <v/>
      </c>
      <c r="H532" s="10" t="str">
        <f t="shared" si="133"/>
        <v/>
      </c>
      <c r="I532" s="10" t="str">
        <f t="shared" si="134"/>
        <v/>
      </c>
      <c r="J532" s="10" t="str">
        <f t="shared" si="135"/>
        <v/>
      </c>
      <c r="K532" s="12" t="str">
        <f t="shared" si="136"/>
        <v/>
      </c>
      <c r="L532" s="10" t="str">
        <f t="shared" si="137"/>
        <v/>
      </c>
      <c r="M532" s="13" t="str">
        <f t="shared" si="138"/>
        <v/>
      </c>
      <c r="N532" s="14" t="str">
        <f t="shared" si="139"/>
        <v/>
      </c>
      <c r="O532" s="14" t="str">
        <f t="shared" si="140"/>
        <v/>
      </c>
      <c r="P532" s="15">
        <v>530</v>
      </c>
      <c r="Q532" s="8" t="str">
        <f t="shared" si="141"/>
        <v/>
      </c>
      <c r="R532" s="201"/>
      <c r="S532" s="22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x14ac:dyDescent="0.25">
      <c r="A533" s="8">
        <f t="shared" si="129"/>
        <v>0</v>
      </c>
      <c r="B533" s="7"/>
      <c r="C533" s="7"/>
      <c r="D533" s="10" t="str">
        <f t="shared" si="130"/>
        <v/>
      </c>
      <c r="E533" s="10" t="str">
        <f t="shared" si="131"/>
        <v/>
      </c>
      <c r="F533" s="10" t="str">
        <f t="shared" si="132"/>
        <v/>
      </c>
      <c r="G533" s="10" t="str">
        <f t="shared" si="142"/>
        <v/>
      </c>
      <c r="H533" s="10" t="str">
        <f t="shared" si="133"/>
        <v/>
      </c>
      <c r="I533" s="10" t="str">
        <f t="shared" si="134"/>
        <v/>
      </c>
      <c r="J533" s="10" t="str">
        <f t="shared" si="135"/>
        <v/>
      </c>
      <c r="K533" s="12" t="str">
        <f t="shared" si="136"/>
        <v/>
      </c>
      <c r="L533" s="10" t="str">
        <f t="shared" si="137"/>
        <v/>
      </c>
      <c r="M533" s="13" t="str">
        <f t="shared" si="138"/>
        <v/>
      </c>
      <c r="N533" s="14" t="str">
        <f t="shared" si="139"/>
        <v/>
      </c>
      <c r="O533" s="14" t="str">
        <f t="shared" si="140"/>
        <v/>
      </c>
      <c r="P533" s="15">
        <v>531</v>
      </c>
      <c r="Q533" s="8" t="str">
        <f t="shared" si="141"/>
        <v/>
      </c>
      <c r="R533" s="201"/>
      <c r="S533" s="22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x14ac:dyDescent="0.25">
      <c r="A534" s="8">
        <f t="shared" si="129"/>
        <v>0</v>
      </c>
      <c r="B534" s="7"/>
      <c r="C534" s="7"/>
      <c r="D534" s="10" t="str">
        <f t="shared" si="130"/>
        <v/>
      </c>
      <c r="E534" s="10" t="str">
        <f t="shared" si="131"/>
        <v/>
      </c>
      <c r="F534" s="10" t="str">
        <f t="shared" si="132"/>
        <v/>
      </c>
      <c r="G534" s="10" t="str">
        <f t="shared" si="142"/>
        <v/>
      </c>
      <c r="H534" s="10" t="str">
        <f t="shared" si="133"/>
        <v/>
      </c>
      <c r="I534" s="10" t="str">
        <f t="shared" si="134"/>
        <v/>
      </c>
      <c r="J534" s="10" t="str">
        <f t="shared" si="135"/>
        <v/>
      </c>
      <c r="K534" s="12" t="str">
        <f t="shared" si="136"/>
        <v/>
      </c>
      <c r="L534" s="10" t="str">
        <f t="shared" si="137"/>
        <v/>
      </c>
      <c r="M534" s="13" t="str">
        <f t="shared" si="138"/>
        <v/>
      </c>
      <c r="N534" s="14" t="str">
        <f t="shared" si="139"/>
        <v/>
      </c>
      <c r="O534" s="14" t="str">
        <f t="shared" si="140"/>
        <v/>
      </c>
      <c r="P534" s="15">
        <v>532</v>
      </c>
      <c r="Q534" s="8" t="str">
        <f t="shared" si="141"/>
        <v/>
      </c>
      <c r="R534" s="201"/>
      <c r="S534" s="22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x14ac:dyDescent="0.25">
      <c r="A535" s="8">
        <f t="shared" si="129"/>
        <v>0</v>
      </c>
      <c r="B535" s="7"/>
      <c r="C535" s="7"/>
      <c r="D535" s="10" t="str">
        <f t="shared" si="130"/>
        <v/>
      </c>
      <c r="E535" s="10" t="str">
        <f t="shared" si="131"/>
        <v/>
      </c>
      <c r="F535" s="10" t="str">
        <f t="shared" si="132"/>
        <v/>
      </c>
      <c r="G535" s="10" t="str">
        <f t="shared" si="142"/>
        <v/>
      </c>
      <c r="H535" s="10" t="str">
        <f t="shared" si="133"/>
        <v/>
      </c>
      <c r="I535" s="10" t="str">
        <f t="shared" si="134"/>
        <v/>
      </c>
      <c r="J535" s="10" t="str">
        <f t="shared" si="135"/>
        <v/>
      </c>
      <c r="K535" s="12" t="str">
        <f t="shared" si="136"/>
        <v/>
      </c>
      <c r="L535" s="10" t="str">
        <f t="shared" si="137"/>
        <v/>
      </c>
      <c r="M535" s="13" t="str">
        <f t="shared" si="138"/>
        <v/>
      </c>
      <c r="N535" s="14" t="str">
        <f t="shared" si="139"/>
        <v/>
      </c>
      <c r="O535" s="14" t="str">
        <f t="shared" si="140"/>
        <v/>
      </c>
      <c r="P535" s="15">
        <v>533</v>
      </c>
      <c r="Q535" s="8" t="str">
        <f t="shared" si="141"/>
        <v/>
      </c>
      <c r="R535" s="201"/>
      <c r="S535" s="22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x14ac:dyDescent="0.25">
      <c r="A536" s="8">
        <f t="shared" si="129"/>
        <v>0</v>
      </c>
      <c r="B536" s="7"/>
      <c r="C536" s="7"/>
      <c r="D536" s="10" t="str">
        <f t="shared" si="130"/>
        <v/>
      </c>
      <c r="E536" s="10" t="str">
        <f t="shared" si="131"/>
        <v/>
      </c>
      <c r="F536" s="10" t="str">
        <f t="shared" si="132"/>
        <v/>
      </c>
      <c r="G536" s="10" t="str">
        <f t="shared" si="142"/>
        <v/>
      </c>
      <c r="H536" s="10" t="str">
        <f t="shared" si="133"/>
        <v/>
      </c>
      <c r="I536" s="10" t="str">
        <f t="shared" si="134"/>
        <v/>
      </c>
      <c r="J536" s="10" t="str">
        <f t="shared" si="135"/>
        <v/>
      </c>
      <c r="K536" s="12" t="str">
        <f t="shared" si="136"/>
        <v/>
      </c>
      <c r="L536" s="10" t="str">
        <f t="shared" si="137"/>
        <v/>
      </c>
      <c r="M536" s="13" t="str">
        <f t="shared" si="138"/>
        <v/>
      </c>
      <c r="N536" s="14" t="str">
        <f t="shared" si="139"/>
        <v/>
      </c>
      <c r="O536" s="14" t="str">
        <f t="shared" si="140"/>
        <v/>
      </c>
      <c r="P536" s="15">
        <v>534</v>
      </c>
      <c r="Q536" s="8" t="str">
        <f t="shared" si="141"/>
        <v/>
      </c>
      <c r="R536" s="201"/>
      <c r="S536" s="22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x14ac:dyDescent="0.25">
      <c r="A537" s="8">
        <f t="shared" si="129"/>
        <v>0</v>
      </c>
      <c r="B537" s="7"/>
      <c r="C537" s="7"/>
      <c r="D537" s="10" t="str">
        <f t="shared" si="130"/>
        <v/>
      </c>
      <c r="E537" s="10" t="str">
        <f t="shared" si="131"/>
        <v/>
      </c>
      <c r="F537" s="10" t="str">
        <f t="shared" si="132"/>
        <v/>
      </c>
      <c r="G537" s="10" t="str">
        <f t="shared" si="142"/>
        <v/>
      </c>
      <c r="H537" s="10" t="str">
        <f t="shared" si="133"/>
        <v/>
      </c>
      <c r="I537" s="10" t="str">
        <f t="shared" si="134"/>
        <v/>
      </c>
      <c r="J537" s="10" t="str">
        <f t="shared" si="135"/>
        <v/>
      </c>
      <c r="K537" s="12" t="str">
        <f t="shared" si="136"/>
        <v/>
      </c>
      <c r="L537" s="10" t="str">
        <f t="shared" si="137"/>
        <v/>
      </c>
      <c r="M537" s="13" t="str">
        <f t="shared" si="138"/>
        <v/>
      </c>
      <c r="N537" s="14" t="str">
        <f t="shared" si="139"/>
        <v/>
      </c>
      <c r="O537" s="14" t="str">
        <f t="shared" si="140"/>
        <v/>
      </c>
      <c r="P537" s="15">
        <v>535</v>
      </c>
      <c r="Q537" s="8" t="str">
        <f t="shared" si="141"/>
        <v/>
      </c>
      <c r="R537" s="201"/>
      <c r="S537" s="22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x14ac:dyDescent="0.25">
      <c r="A538" s="8">
        <f t="shared" si="129"/>
        <v>0</v>
      </c>
      <c r="B538" s="7"/>
      <c r="C538" s="7"/>
      <c r="D538" s="10" t="str">
        <f t="shared" si="130"/>
        <v/>
      </c>
      <c r="E538" s="10" t="str">
        <f t="shared" si="131"/>
        <v/>
      </c>
      <c r="F538" s="10" t="str">
        <f t="shared" si="132"/>
        <v/>
      </c>
      <c r="G538" s="10" t="str">
        <f t="shared" si="142"/>
        <v/>
      </c>
      <c r="H538" s="10" t="str">
        <f t="shared" si="133"/>
        <v/>
      </c>
      <c r="I538" s="10" t="str">
        <f t="shared" si="134"/>
        <v/>
      </c>
      <c r="J538" s="10" t="str">
        <f t="shared" si="135"/>
        <v/>
      </c>
      <c r="K538" s="12" t="str">
        <f t="shared" si="136"/>
        <v/>
      </c>
      <c r="L538" s="10" t="str">
        <f t="shared" si="137"/>
        <v/>
      </c>
      <c r="M538" s="13" t="str">
        <f t="shared" si="138"/>
        <v/>
      </c>
      <c r="N538" s="14" t="str">
        <f t="shared" si="139"/>
        <v/>
      </c>
      <c r="O538" s="14" t="str">
        <f t="shared" si="140"/>
        <v/>
      </c>
      <c r="P538" s="15">
        <v>536</v>
      </c>
      <c r="Q538" s="8" t="str">
        <f t="shared" si="141"/>
        <v/>
      </c>
      <c r="R538" s="201"/>
      <c r="S538" s="22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x14ac:dyDescent="0.25">
      <c r="A539" s="8">
        <f t="shared" si="129"/>
        <v>0</v>
      </c>
      <c r="B539" s="7"/>
      <c r="C539" s="7"/>
      <c r="D539" s="10" t="str">
        <f t="shared" si="130"/>
        <v/>
      </c>
      <c r="E539" s="10" t="str">
        <f t="shared" si="131"/>
        <v/>
      </c>
      <c r="F539" s="10" t="str">
        <f t="shared" si="132"/>
        <v/>
      </c>
      <c r="G539" s="10" t="str">
        <f t="shared" si="142"/>
        <v/>
      </c>
      <c r="H539" s="10" t="str">
        <f t="shared" si="133"/>
        <v/>
      </c>
      <c r="I539" s="10" t="str">
        <f t="shared" si="134"/>
        <v/>
      </c>
      <c r="J539" s="10" t="str">
        <f t="shared" si="135"/>
        <v/>
      </c>
      <c r="K539" s="12" t="str">
        <f t="shared" si="136"/>
        <v/>
      </c>
      <c r="L539" s="10" t="str">
        <f t="shared" si="137"/>
        <v/>
      </c>
      <c r="M539" s="13" t="str">
        <f t="shared" si="138"/>
        <v/>
      </c>
      <c r="N539" s="14" t="str">
        <f t="shared" si="139"/>
        <v/>
      </c>
      <c r="O539" s="14" t="str">
        <f t="shared" si="140"/>
        <v/>
      </c>
      <c r="P539" s="15">
        <v>537</v>
      </c>
      <c r="Q539" s="8" t="str">
        <f t="shared" si="141"/>
        <v/>
      </c>
      <c r="R539" s="201"/>
      <c r="S539" s="22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x14ac:dyDescent="0.25">
      <c r="A540" s="8">
        <f t="shared" si="129"/>
        <v>0</v>
      </c>
      <c r="B540" s="7"/>
      <c r="C540" s="7"/>
      <c r="D540" s="10" t="str">
        <f t="shared" si="130"/>
        <v/>
      </c>
      <c r="E540" s="10" t="str">
        <f t="shared" si="131"/>
        <v/>
      </c>
      <c r="F540" s="10" t="str">
        <f t="shared" si="132"/>
        <v/>
      </c>
      <c r="G540" s="10" t="str">
        <f t="shared" si="142"/>
        <v/>
      </c>
      <c r="H540" s="10" t="str">
        <f t="shared" si="133"/>
        <v/>
      </c>
      <c r="I540" s="10" t="str">
        <f t="shared" si="134"/>
        <v/>
      </c>
      <c r="J540" s="10" t="str">
        <f t="shared" si="135"/>
        <v/>
      </c>
      <c r="K540" s="12" t="str">
        <f t="shared" si="136"/>
        <v/>
      </c>
      <c r="L540" s="10" t="str">
        <f t="shared" si="137"/>
        <v/>
      </c>
      <c r="M540" s="13" t="str">
        <f t="shared" si="138"/>
        <v/>
      </c>
      <c r="N540" s="14" t="str">
        <f t="shared" si="139"/>
        <v/>
      </c>
      <c r="O540" s="14" t="str">
        <f t="shared" si="140"/>
        <v/>
      </c>
      <c r="P540" s="15">
        <v>538</v>
      </c>
      <c r="Q540" s="8" t="str">
        <f t="shared" si="141"/>
        <v/>
      </c>
      <c r="R540" s="201"/>
      <c r="S540" s="22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x14ac:dyDescent="0.25">
      <c r="A541" s="8">
        <f t="shared" si="129"/>
        <v>0</v>
      </c>
      <c r="B541" s="7"/>
      <c r="C541" s="7"/>
      <c r="D541" s="10" t="str">
        <f t="shared" si="130"/>
        <v/>
      </c>
      <c r="E541" s="10" t="str">
        <f t="shared" si="131"/>
        <v/>
      </c>
      <c r="F541" s="10" t="str">
        <f t="shared" si="132"/>
        <v/>
      </c>
      <c r="G541" s="10" t="str">
        <f t="shared" si="142"/>
        <v/>
      </c>
      <c r="H541" s="10" t="str">
        <f t="shared" si="133"/>
        <v/>
      </c>
      <c r="I541" s="10" t="str">
        <f t="shared" si="134"/>
        <v/>
      </c>
      <c r="J541" s="10" t="str">
        <f t="shared" si="135"/>
        <v/>
      </c>
      <c r="K541" s="12" t="str">
        <f t="shared" si="136"/>
        <v/>
      </c>
      <c r="L541" s="10" t="str">
        <f t="shared" si="137"/>
        <v/>
      </c>
      <c r="M541" s="13" t="str">
        <f t="shared" si="138"/>
        <v/>
      </c>
      <c r="N541" s="14" t="str">
        <f t="shared" si="139"/>
        <v/>
      </c>
      <c r="O541" s="14" t="str">
        <f t="shared" si="140"/>
        <v/>
      </c>
      <c r="P541" s="15">
        <v>539</v>
      </c>
      <c r="Q541" s="8" t="str">
        <f t="shared" si="141"/>
        <v/>
      </c>
      <c r="R541" s="201"/>
      <c r="S541" s="22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x14ac:dyDescent="0.25">
      <c r="A542" s="8">
        <f t="shared" si="129"/>
        <v>0</v>
      </c>
      <c r="B542" s="7"/>
      <c r="C542" s="7"/>
      <c r="D542" s="10" t="str">
        <f t="shared" si="130"/>
        <v/>
      </c>
      <c r="E542" s="10" t="str">
        <f t="shared" si="131"/>
        <v/>
      </c>
      <c r="F542" s="10" t="str">
        <f t="shared" si="132"/>
        <v/>
      </c>
      <c r="G542" s="10" t="str">
        <f t="shared" si="142"/>
        <v/>
      </c>
      <c r="H542" s="10" t="str">
        <f t="shared" si="133"/>
        <v/>
      </c>
      <c r="I542" s="10" t="str">
        <f t="shared" si="134"/>
        <v/>
      </c>
      <c r="J542" s="10" t="str">
        <f t="shared" si="135"/>
        <v/>
      </c>
      <c r="K542" s="12" t="str">
        <f t="shared" si="136"/>
        <v/>
      </c>
      <c r="L542" s="10" t="str">
        <f t="shared" si="137"/>
        <v/>
      </c>
      <c r="M542" s="13" t="str">
        <f t="shared" si="138"/>
        <v/>
      </c>
      <c r="N542" s="14" t="str">
        <f t="shared" si="139"/>
        <v/>
      </c>
      <c r="O542" s="14" t="str">
        <f t="shared" si="140"/>
        <v/>
      </c>
      <c r="P542" s="15">
        <v>540</v>
      </c>
      <c r="Q542" s="8" t="str">
        <f t="shared" si="141"/>
        <v/>
      </c>
      <c r="R542" s="201"/>
      <c r="S542" s="22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x14ac:dyDescent="0.25">
      <c r="A543" s="8">
        <f t="shared" si="129"/>
        <v>0</v>
      </c>
      <c r="B543" s="7"/>
      <c r="C543" s="7"/>
      <c r="D543" s="10" t="str">
        <f t="shared" si="130"/>
        <v/>
      </c>
      <c r="E543" s="10" t="str">
        <f t="shared" si="131"/>
        <v/>
      </c>
      <c r="F543" s="10" t="str">
        <f t="shared" si="132"/>
        <v/>
      </c>
      <c r="G543" s="10" t="str">
        <f t="shared" si="142"/>
        <v/>
      </c>
      <c r="H543" s="10" t="str">
        <f t="shared" si="133"/>
        <v/>
      </c>
      <c r="I543" s="10" t="str">
        <f t="shared" si="134"/>
        <v/>
      </c>
      <c r="J543" s="10" t="str">
        <f t="shared" si="135"/>
        <v/>
      </c>
      <c r="K543" s="12" t="str">
        <f t="shared" si="136"/>
        <v/>
      </c>
      <c r="L543" s="10" t="str">
        <f t="shared" si="137"/>
        <v/>
      </c>
      <c r="M543" s="13" t="str">
        <f t="shared" si="138"/>
        <v/>
      </c>
      <c r="N543" s="14" t="str">
        <f t="shared" si="139"/>
        <v/>
      </c>
      <c r="O543" s="14" t="str">
        <f t="shared" si="140"/>
        <v/>
      </c>
      <c r="P543" s="15">
        <v>541</v>
      </c>
      <c r="Q543" s="8" t="str">
        <f t="shared" si="141"/>
        <v/>
      </c>
      <c r="R543" s="201"/>
      <c r="S543" s="22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x14ac:dyDescent="0.25">
      <c r="A544" s="8">
        <f t="shared" si="129"/>
        <v>0</v>
      </c>
      <c r="B544" s="7"/>
      <c r="C544" s="7"/>
      <c r="D544" s="10" t="str">
        <f t="shared" si="130"/>
        <v/>
      </c>
      <c r="E544" s="10" t="str">
        <f t="shared" si="131"/>
        <v/>
      </c>
      <c r="F544" s="10" t="str">
        <f t="shared" si="132"/>
        <v/>
      </c>
      <c r="G544" s="10" t="str">
        <f t="shared" si="142"/>
        <v/>
      </c>
      <c r="H544" s="10" t="str">
        <f t="shared" si="133"/>
        <v/>
      </c>
      <c r="I544" s="10" t="str">
        <f t="shared" si="134"/>
        <v/>
      </c>
      <c r="J544" s="10" t="str">
        <f t="shared" si="135"/>
        <v/>
      </c>
      <c r="K544" s="12" t="str">
        <f t="shared" si="136"/>
        <v/>
      </c>
      <c r="L544" s="10" t="str">
        <f t="shared" si="137"/>
        <v/>
      </c>
      <c r="M544" s="13" t="str">
        <f t="shared" si="138"/>
        <v/>
      </c>
      <c r="N544" s="14" t="str">
        <f t="shared" si="139"/>
        <v/>
      </c>
      <c r="O544" s="14" t="str">
        <f t="shared" si="140"/>
        <v/>
      </c>
      <c r="P544" s="15">
        <v>542</v>
      </c>
      <c r="Q544" s="8" t="str">
        <f t="shared" si="141"/>
        <v/>
      </c>
      <c r="R544" s="201"/>
      <c r="S544" s="22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x14ac:dyDescent="0.25">
      <c r="A545" s="8">
        <f t="shared" si="129"/>
        <v>0</v>
      </c>
      <c r="B545" s="7"/>
      <c r="C545" s="7"/>
      <c r="D545" s="10" t="str">
        <f t="shared" si="130"/>
        <v/>
      </c>
      <c r="E545" s="10" t="str">
        <f t="shared" si="131"/>
        <v/>
      </c>
      <c r="F545" s="10" t="str">
        <f t="shared" si="132"/>
        <v/>
      </c>
      <c r="G545" s="10" t="str">
        <f t="shared" si="142"/>
        <v/>
      </c>
      <c r="H545" s="10" t="str">
        <f t="shared" si="133"/>
        <v/>
      </c>
      <c r="I545" s="10" t="str">
        <f t="shared" si="134"/>
        <v/>
      </c>
      <c r="J545" s="10" t="str">
        <f t="shared" si="135"/>
        <v/>
      </c>
      <c r="K545" s="12" t="str">
        <f t="shared" si="136"/>
        <v/>
      </c>
      <c r="L545" s="10" t="str">
        <f t="shared" si="137"/>
        <v/>
      </c>
      <c r="M545" s="13" t="str">
        <f t="shared" si="138"/>
        <v/>
      </c>
      <c r="N545" s="14" t="str">
        <f t="shared" si="139"/>
        <v/>
      </c>
      <c r="O545" s="14" t="str">
        <f t="shared" si="140"/>
        <v/>
      </c>
      <c r="P545" s="15">
        <v>543</v>
      </c>
      <c r="Q545" s="8" t="str">
        <f t="shared" si="141"/>
        <v/>
      </c>
      <c r="R545" s="201"/>
      <c r="S545" s="22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x14ac:dyDescent="0.25">
      <c r="A546" s="8">
        <f t="shared" si="129"/>
        <v>0</v>
      </c>
      <c r="B546" s="7"/>
      <c r="C546" s="7"/>
      <c r="D546" s="10" t="str">
        <f t="shared" si="130"/>
        <v/>
      </c>
      <c r="E546" s="10" t="str">
        <f t="shared" si="131"/>
        <v/>
      </c>
      <c r="F546" s="10" t="str">
        <f t="shared" si="132"/>
        <v/>
      </c>
      <c r="G546" s="10" t="str">
        <f t="shared" si="142"/>
        <v/>
      </c>
      <c r="H546" s="10" t="str">
        <f t="shared" si="133"/>
        <v/>
      </c>
      <c r="I546" s="10" t="str">
        <f t="shared" si="134"/>
        <v/>
      </c>
      <c r="J546" s="10" t="str">
        <f t="shared" si="135"/>
        <v/>
      </c>
      <c r="K546" s="12" t="str">
        <f t="shared" si="136"/>
        <v/>
      </c>
      <c r="L546" s="10" t="str">
        <f t="shared" si="137"/>
        <v/>
      </c>
      <c r="M546" s="13" t="str">
        <f t="shared" si="138"/>
        <v/>
      </c>
      <c r="N546" s="14" t="str">
        <f t="shared" si="139"/>
        <v/>
      </c>
      <c r="O546" s="14" t="str">
        <f t="shared" si="140"/>
        <v/>
      </c>
      <c r="P546" s="15">
        <v>544</v>
      </c>
      <c r="Q546" s="8" t="str">
        <f t="shared" si="141"/>
        <v/>
      </c>
      <c r="R546" s="201"/>
      <c r="S546" s="22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x14ac:dyDescent="0.25">
      <c r="A547" s="8">
        <f t="shared" si="129"/>
        <v>0</v>
      </c>
      <c r="B547" s="7"/>
      <c r="C547" s="7"/>
      <c r="D547" s="10" t="str">
        <f t="shared" si="130"/>
        <v/>
      </c>
      <c r="E547" s="10" t="str">
        <f t="shared" si="131"/>
        <v/>
      </c>
      <c r="F547" s="10" t="str">
        <f t="shared" si="132"/>
        <v/>
      </c>
      <c r="G547" s="10" t="str">
        <f t="shared" si="142"/>
        <v/>
      </c>
      <c r="H547" s="10" t="str">
        <f t="shared" si="133"/>
        <v/>
      </c>
      <c r="I547" s="10" t="str">
        <f t="shared" si="134"/>
        <v/>
      </c>
      <c r="J547" s="10" t="str">
        <f t="shared" si="135"/>
        <v/>
      </c>
      <c r="K547" s="12" t="str">
        <f t="shared" si="136"/>
        <v/>
      </c>
      <c r="L547" s="10" t="str">
        <f t="shared" si="137"/>
        <v/>
      </c>
      <c r="M547" s="13" t="str">
        <f t="shared" si="138"/>
        <v/>
      </c>
      <c r="N547" s="14" t="str">
        <f t="shared" si="139"/>
        <v/>
      </c>
      <c r="O547" s="14" t="str">
        <f t="shared" si="140"/>
        <v/>
      </c>
      <c r="P547" s="15">
        <v>545</v>
      </c>
      <c r="Q547" s="8" t="str">
        <f t="shared" si="141"/>
        <v/>
      </c>
      <c r="R547" s="201"/>
      <c r="S547" s="22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x14ac:dyDescent="0.25">
      <c r="A548" s="8">
        <f t="shared" si="129"/>
        <v>0</v>
      </c>
      <c r="B548" s="7"/>
      <c r="C548" s="7"/>
      <c r="D548" s="10" t="str">
        <f t="shared" si="130"/>
        <v/>
      </c>
      <c r="E548" s="10" t="str">
        <f t="shared" si="131"/>
        <v/>
      </c>
      <c r="F548" s="10" t="str">
        <f t="shared" si="132"/>
        <v/>
      </c>
      <c r="G548" s="10" t="str">
        <f t="shared" si="142"/>
        <v/>
      </c>
      <c r="H548" s="10" t="str">
        <f t="shared" si="133"/>
        <v/>
      </c>
      <c r="I548" s="10" t="str">
        <f t="shared" si="134"/>
        <v/>
      </c>
      <c r="J548" s="10" t="str">
        <f t="shared" si="135"/>
        <v/>
      </c>
      <c r="K548" s="12" t="str">
        <f t="shared" si="136"/>
        <v/>
      </c>
      <c r="L548" s="10" t="str">
        <f t="shared" si="137"/>
        <v/>
      </c>
      <c r="M548" s="13" t="str">
        <f t="shared" si="138"/>
        <v/>
      </c>
      <c r="N548" s="14" t="str">
        <f t="shared" si="139"/>
        <v/>
      </c>
      <c r="O548" s="14" t="str">
        <f t="shared" si="140"/>
        <v/>
      </c>
      <c r="P548" s="15">
        <v>546</v>
      </c>
      <c r="Q548" s="8" t="str">
        <f t="shared" si="141"/>
        <v/>
      </c>
      <c r="R548" s="201"/>
      <c r="S548" s="22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x14ac:dyDescent="0.25">
      <c r="A549" s="8">
        <f t="shared" si="129"/>
        <v>0</v>
      </c>
      <c r="B549" s="7"/>
      <c r="C549" s="7"/>
      <c r="D549" s="10" t="str">
        <f t="shared" si="130"/>
        <v/>
      </c>
      <c r="E549" s="10" t="str">
        <f t="shared" si="131"/>
        <v/>
      </c>
      <c r="F549" s="10" t="str">
        <f t="shared" si="132"/>
        <v/>
      </c>
      <c r="G549" s="10" t="str">
        <f t="shared" si="142"/>
        <v/>
      </c>
      <c r="H549" s="10" t="str">
        <f t="shared" si="133"/>
        <v/>
      </c>
      <c r="I549" s="10" t="str">
        <f t="shared" si="134"/>
        <v/>
      </c>
      <c r="J549" s="10" t="str">
        <f t="shared" si="135"/>
        <v/>
      </c>
      <c r="K549" s="12" t="str">
        <f t="shared" si="136"/>
        <v/>
      </c>
      <c r="L549" s="10" t="str">
        <f t="shared" si="137"/>
        <v/>
      </c>
      <c r="M549" s="13" t="str">
        <f t="shared" si="138"/>
        <v/>
      </c>
      <c r="N549" s="14" t="str">
        <f t="shared" si="139"/>
        <v/>
      </c>
      <c r="O549" s="14" t="str">
        <f t="shared" si="140"/>
        <v/>
      </c>
      <c r="P549" s="15">
        <v>547</v>
      </c>
      <c r="Q549" s="8" t="str">
        <f t="shared" si="141"/>
        <v/>
      </c>
      <c r="R549" s="201"/>
      <c r="S549" s="22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x14ac:dyDescent="0.25">
      <c r="A550" s="8">
        <f t="shared" si="129"/>
        <v>0</v>
      </c>
      <c r="B550" s="7"/>
      <c r="C550" s="7"/>
      <c r="D550" s="10" t="str">
        <f t="shared" si="130"/>
        <v/>
      </c>
      <c r="E550" s="10" t="str">
        <f t="shared" si="131"/>
        <v/>
      </c>
      <c r="F550" s="10" t="str">
        <f t="shared" si="132"/>
        <v/>
      </c>
      <c r="G550" s="10" t="str">
        <f t="shared" si="142"/>
        <v/>
      </c>
      <c r="H550" s="10" t="str">
        <f t="shared" si="133"/>
        <v/>
      </c>
      <c r="I550" s="10" t="str">
        <f t="shared" si="134"/>
        <v/>
      </c>
      <c r="J550" s="10" t="str">
        <f t="shared" si="135"/>
        <v/>
      </c>
      <c r="K550" s="12" t="str">
        <f t="shared" si="136"/>
        <v/>
      </c>
      <c r="L550" s="10" t="str">
        <f t="shared" si="137"/>
        <v/>
      </c>
      <c r="M550" s="13" t="str">
        <f t="shared" si="138"/>
        <v/>
      </c>
      <c r="N550" s="14" t="str">
        <f t="shared" si="139"/>
        <v/>
      </c>
      <c r="O550" s="14" t="str">
        <f t="shared" si="140"/>
        <v/>
      </c>
      <c r="P550" s="15">
        <v>548</v>
      </c>
      <c r="Q550" s="8" t="str">
        <f t="shared" si="141"/>
        <v/>
      </c>
      <c r="R550" s="201"/>
      <c r="S550" s="22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x14ac:dyDescent="0.25">
      <c r="A551" s="8">
        <f t="shared" si="129"/>
        <v>0</v>
      </c>
      <c r="B551" s="7"/>
      <c r="C551" s="7"/>
      <c r="D551" s="10" t="str">
        <f t="shared" si="130"/>
        <v/>
      </c>
      <c r="E551" s="10" t="str">
        <f t="shared" si="131"/>
        <v/>
      </c>
      <c r="F551" s="10" t="str">
        <f t="shared" si="132"/>
        <v/>
      </c>
      <c r="G551" s="10" t="str">
        <f t="shared" si="142"/>
        <v/>
      </c>
      <c r="H551" s="10" t="str">
        <f t="shared" si="133"/>
        <v/>
      </c>
      <c r="I551" s="10" t="str">
        <f t="shared" si="134"/>
        <v/>
      </c>
      <c r="J551" s="10" t="str">
        <f t="shared" si="135"/>
        <v/>
      </c>
      <c r="K551" s="12" t="str">
        <f t="shared" si="136"/>
        <v/>
      </c>
      <c r="L551" s="10" t="str">
        <f t="shared" si="137"/>
        <v/>
      </c>
      <c r="M551" s="13" t="str">
        <f t="shared" si="138"/>
        <v/>
      </c>
      <c r="N551" s="14" t="str">
        <f t="shared" si="139"/>
        <v/>
      </c>
      <c r="O551" s="14" t="str">
        <f t="shared" si="140"/>
        <v/>
      </c>
      <c r="P551" s="15">
        <v>549</v>
      </c>
      <c r="Q551" s="8" t="str">
        <f t="shared" si="141"/>
        <v/>
      </c>
      <c r="R551" s="201"/>
      <c r="S551" s="22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x14ac:dyDescent="0.25">
      <c r="A552" s="8">
        <f t="shared" si="129"/>
        <v>0</v>
      </c>
      <c r="B552" s="7"/>
      <c r="C552" s="7"/>
      <c r="D552" s="10" t="str">
        <f t="shared" si="130"/>
        <v/>
      </c>
      <c r="E552" s="10" t="str">
        <f t="shared" si="131"/>
        <v/>
      </c>
      <c r="F552" s="10" t="str">
        <f t="shared" si="132"/>
        <v/>
      </c>
      <c r="G552" s="10" t="str">
        <f t="shared" si="142"/>
        <v/>
      </c>
      <c r="H552" s="10" t="str">
        <f t="shared" si="133"/>
        <v/>
      </c>
      <c r="I552" s="10" t="str">
        <f t="shared" si="134"/>
        <v/>
      </c>
      <c r="J552" s="10" t="str">
        <f t="shared" si="135"/>
        <v/>
      </c>
      <c r="K552" s="12" t="str">
        <f t="shared" si="136"/>
        <v/>
      </c>
      <c r="L552" s="10" t="str">
        <f t="shared" si="137"/>
        <v/>
      </c>
      <c r="M552" s="13" t="str">
        <f t="shared" si="138"/>
        <v/>
      </c>
      <c r="N552" s="14" t="str">
        <f t="shared" si="139"/>
        <v/>
      </c>
      <c r="O552" s="14" t="str">
        <f t="shared" si="140"/>
        <v/>
      </c>
      <c r="P552" s="15">
        <v>550</v>
      </c>
      <c r="Q552" s="8" t="str">
        <f t="shared" si="141"/>
        <v/>
      </c>
      <c r="R552" s="201"/>
      <c r="S552" s="22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x14ac:dyDescent="0.25">
      <c r="A553" s="8">
        <f t="shared" si="129"/>
        <v>0</v>
      </c>
      <c r="B553" s="7"/>
      <c r="C553" s="7"/>
      <c r="D553" s="10" t="str">
        <f t="shared" si="130"/>
        <v/>
      </c>
      <c r="E553" s="10" t="str">
        <f t="shared" si="131"/>
        <v/>
      </c>
      <c r="F553" s="10" t="str">
        <f t="shared" si="132"/>
        <v/>
      </c>
      <c r="G553" s="10" t="str">
        <f t="shared" si="142"/>
        <v/>
      </c>
      <c r="H553" s="10" t="str">
        <f t="shared" si="133"/>
        <v/>
      </c>
      <c r="I553" s="10" t="str">
        <f t="shared" si="134"/>
        <v/>
      </c>
      <c r="J553" s="10" t="str">
        <f t="shared" si="135"/>
        <v/>
      </c>
      <c r="K553" s="12" t="str">
        <f t="shared" si="136"/>
        <v/>
      </c>
      <c r="L553" s="10" t="str">
        <f t="shared" si="137"/>
        <v/>
      </c>
      <c r="M553" s="13" t="str">
        <f t="shared" si="138"/>
        <v/>
      </c>
      <c r="N553" s="14" t="str">
        <f t="shared" si="139"/>
        <v/>
      </c>
      <c r="O553" s="14" t="str">
        <f t="shared" si="140"/>
        <v/>
      </c>
      <c r="P553" s="15">
        <v>551</v>
      </c>
      <c r="Q553" s="8" t="str">
        <f t="shared" si="141"/>
        <v/>
      </c>
      <c r="R553" s="201"/>
      <c r="S553" s="22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x14ac:dyDescent="0.25">
      <c r="A554" s="8">
        <f t="shared" si="129"/>
        <v>0</v>
      </c>
      <c r="B554" s="7"/>
      <c r="C554" s="7"/>
      <c r="D554" s="10" t="str">
        <f t="shared" si="130"/>
        <v/>
      </c>
      <c r="E554" s="10" t="str">
        <f t="shared" si="131"/>
        <v/>
      </c>
      <c r="F554" s="10" t="str">
        <f t="shared" si="132"/>
        <v/>
      </c>
      <c r="G554" s="10" t="str">
        <f t="shared" si="142"/>
        <v/>
      </c>
      <c r="H554" s="10" t="str">
        <f t="shared" si="133"/>
        <v/>
      </c>
      <c r="I554" s="10" t="str">
        <f t="shared" si="134"/>
        <v/>
      </c>
      <c r="J554" s="10" t="str">
        <f t="shared" si="135"/>
        <v/>
      </c>
      <c r="K554" s="12" t="str">
        <f t="shared" si="136"/>
        <v/>
      </c>
      <c r="L554" s="10" t="str">
        <f t="shared" si="137"/>
        <v/>
      </c>
      <c r="M554" s="13" t="str">
        <f t="shared" si="138"/>
        <v/>
      </c>
      <c r="N554" s="14" t="str">
        <f t="shared" si="139"/>
        <v/>
      </c>
      <c r="O554" s="14" t="str">
        <f t="shared" si="140"/>
        <v/>
      </c>
      <c r="P554" s="15">
        <v>552</v>
      </c>
      <c r="Q554" s="8" t="str">
        <f t="shared" si="141"/>
        <v/>
      </c>
      <c r="R554" s="201"/>
      <c r="S554" s="22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x14ac:dyDescent="0.25">
      <c r="A555" s="8">
        <f t="shared" si="129"/>
        <v>0</v>
      </c>
      <c r="B555" s="7"/>
      <c r="C555" s="7"/>
      <c r="D555" s="10" t="str">
        <f t="shared" si="130"/>
        <v/>
      </c>
      <c r="E555" s="10" t="str">
        <f t="shared" si="131"/>
        <v/>
      </c>
      <c r="F555" s="10" t="str">
        <f t="shared" si="132"/>
        <v/>
      </c>
      <c r="G555" s="10" t="str">
        <f t="shared" si="142"/>
        <v/>
      </c>
      <c r="H555" s="10" t="str">
        <f t="shared" si="133"/>
        <v/>
      </c>
      <c r="I555" s="10" t="str">
        <f t="shared" si="134"/>
        <v/>
      </c>
      <c r="J555" s="10" t="str">
        <f t="shared" si="135"/>
        <v/>
      </c>
      <c r="K555" s="12" t="str">
        <f t="shared" si="136"/>
        <v/>
      </c>
      <c r="L555" s="10" t="str">
        <f t="shared" si="137"/>
        <v/>
      </c>
      <c r="M555" s="13" t="str">
        <f t="shared" si="138"/>
        <v/>
      </c>
      <c r="N555" s="14" t="str">
        <f t="shared" si="139"/>
        <v/>
      </c>
      <c r="O555" s="14" t="str">
        <f t="shared" si="140"/>
        <v/>
      </c>
      <c r="P555" s="15">
        <v>553</v>
      </c>
      <c r="Q555" s="8" t="str">
        <f t="shared" si="141"/>
        <v/>
      </c>
      <c r="R555" s="201"/>
      <c r="S555" s="22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x14ac:dyDescent="0.25">
      <c r="A556" s="8">
        <f t="shared" si="129"/>
        <v>0</v>
      </c>
      <c r="B556" s="9"/>
      <c r="C556" s="9"/>
      <c r="D556" s="10" t="str">
        <f t="shared" si="130"/>
        <v/>
      </c>
      <c r="E556" s="10" t="str">
        <f t="shared" si="131"/>
        <v/>
      </c>
      <c r="F556" s="10" t="str">
        <f t="shared" si="132"/>
        <v/>
      </c>
      <c r="G556" s="10" t="str">
        <f t="shared" si="142"/>
        <v/>
      </c>
      <c r="H556" s="10" t="str">
        <f t="shared" si="133"/>
        <v/>
      </c>
      <c r="I556" s="10" t="str">
        <f t="shared" si="134"/>
        <v/>
      </c>
      <c r="J556" s="10" t="str">
        <f t="shared" si="135"/>
        <v/>
      </c>
      <c r="K556" s="12" t="str">
        <f t="shared" si="136"/>
        <v/>
      </c>
      <c r="L556" s="10" t="str">
        <f t="shared" si="137"/>
        <v/>
      </c>
      <c r="M556" s="13" t="str">
        <f t="shared" si="138"/>
        <v/>
      </c>
      <c r="N556" s="14" t="str">
        <f t="shared" si="139"/>
        <v/>
      </c>
      <c r="O556" s="14" t="str">
        <f t="shared" si="140"/>
        <v/>
      </c>
      <c r="P556" s="15">
        <v>554</v>
      </c>
      <c r="Q556" s="8" t="str">
        <f t="shared" si="141"/>
        <v/>
      </c>
      <c r="R556" s="201"/>
      <c r="S556" s="22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x14ac:dyDescent="0.25">
      <c r="A557" s="8">
        <f t="shared" si="129"/>
        <v>0</v>
      </c>
      <c r="B557" s="9"/>
      <c r="C557" s="9"/>
      <c r="D557" s="10" t="str">
        <f t="shared" si="130"/>
        <v/>
      </c>
      <c r="E557" s="10" t="str">
        <f t="shared" si="131"/>
        <v/>
      </c>
      <c r="F557" s="10" t="str">
        <f t="shared" si="132"/>
        <v/>
      </c>
      <c r="G557" s="10" t="str">
        <f t="shared" si="142"/>
        <v/>
      </c>
      <c r="H557" s="10" t="str">
        <f t="shared" si="133"/>
        <v/>
      </c>
      <c r="I557" s="10" t="str">
        <f t="shared" si="134"/>
        <v/>
      </c>
      <c r="J557" s="10" t="str">
        <f t="shared" si="135"/>
        <v/>
      </c>
      <c r="K557" s="12" t="str">
        <f t="shared" si="136"/>
        <v/>
      </c>
      <c r="L557" s="10" t="str">
        <f t="shared" si="137"/>
        <v/>
      </c>
      <c r="M557" s="13" t="str">
        <f t="shared" si="138"/>
        <v/>
      </c>
      <c r="N557" s="14" t="str">
        <f t="shared" si="139"/>
        <v/>
      </c>
      <c r="O557" s="14" t="str">
        <f t="shared" si="140"/>
        <v/>
      </c>
      <c r="P557" s="15">
        <v>555</v>
      </c>
      <c r="Q557" s="8" t="str">
        <f t="shared" si="141"/>
        <v/>
      </c>
      <c r="R557" s="201"/>
      <c r="S557" s="22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x14ac:dyDescent="0.25">
      <c r="A558" s="8">
        <f t="shared" si="129"/>
        <v>0</v>
      </c>
      <c r="B558" s="9"/>
      <c r="C558" s="9"/>
      <c r="D558" s="10" t="str">
        <f t="shared" si="130"/>
        <v/>
      </c>
      <c r="E558" s="10" t="str">
        <f t="shared" si="131"/>
        <v/>
      </c>
      <c r="F558" s="10" t="str">
        <f t="shared" si="132"/>
        <v/>
      </c>
      <c r="G558" s="10" t="str">
        <f t="shared" si="142"/>
        <v/>
      </c>
      <c r="H558" s="10" t="str">
        <f t="shared" si="133"/>
        <v/>
      </c>
      <c r="I558" s="10" t="str">
        <f t="shared" si="134"/>
        <v/>
      </c>
      <c r="J558" s="10" t="str">
        <f t="shared" si="135"/>
        <v/>
      </c>
      <c r="K558" s="12" t="str">
        <f t="shared" si="136"/>
        <v/>
      </c>
      <c r="L558" s="10" t="str">
        <f t="shared" si="137"/>
        <v/>
      </c>
      <c r="M558" s="13" t="str">
        <f t="shared" si="138"/>
        <v/>
      </c>
      <c r="N558" s="14" t="str">
        <f t="shared" si="139"/>
        <v/>
      </c>
      <c r="O558" s="14" t="str">
        <f t="shared" si="140"/>
        <v/>
      </c>
      <c r="P558" s="15">
        <v>556</v>
      </c>
      <c r="Q558" s="8" t="str">
        <f t="shared" si="141"/>
        <v/>
      </c>
      <c r="R558" s="201"/>
      <c r="S558" s="22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x14ac:dyDescent="0.25">
      <c r="A559" s="8">
        <f t="shared" si="129"/>
        <v>0</v>
      </c>
      <c r="B559" s="9"/>
      <c r="C559" s="9"/>
      <c r="D559" s="10" t="str">
        <f t="shared" si="130"/>
        <v/>
      </c>
      <c r="E559" s="10" t="str">
        <f t="shared" si="131"/>
        <v/>
      </c>
      <c r="F559" s="10" t="str">
        <f t="shared" si="132"/>
        <v/>
      </c>
      <c r="G559" s="10" t="str">
        <f t="shared" si="142"/>
        <v/>
      </c>
      <c r="H559" s="10" t="str">
        <f t="shared" si="133"/>
        <v/>
      </c>
      <c r="I559" s="10" t="str">
        <f t="shared" si="134"/>
        <v/>
      </c>
      <c r="J559" s="10" t="str">
        <f t="shared" si="135"/>
        <v/>
      </c>
      <c r="K559" s="12" t="str">
        <f t="shared" si="136"/>
        <v/>
      </c>
      <c r="L559" s="10" t="str">
        <f t="shared" si="137"/>
        <v/>
      </c>
      <c r="M559" s="13" t="str">
        <f t="shared" si="138"/>
        <v/>
      </c>
      <c r="N559" s="14" t="str">
        <f t="shared" si="139"/>
        <v/>
      </c>
      <c r="O559" s="14" t="str">
        <f t="shared" si="140"/>
        <v/>
      </c>
      <c r="P559" s="15">
        <v>557</v>
      </c>
      <c r="Q559" s="8" t="str">
        <f t="shared" si="141"/>
        <v/>
      </c>
      <c r="R559" s="201"/>
      <c r="S559" s="22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x14ac:dyDescent="0.25">
      <c r="A560" s="8">
        <f t="shared" si="129"/>
        <v>0</v>
      </c>
      <c r="B560" s="9"/>
      <c r="C560" s="9"/>
      <c r="D560" s="10" t="str">
        <f t="shared" si="130"/>
        <v/>
      </c>
      <c r="E560" s="10" t="str">
        <f t="shared" si="131"/>
        <v/>
      </c>
      <c r="F560" s="10" t="str">
        <f t="shared" si="132"/>
        <v/>
      </c>
      <c r="G560" s="10" t="str">
        <f t="shared" si="142"/>
        <v/>
      </c>
      <c r="H560" s="10" t="str">
        <f t="shared" si="133"/>
        <v/>
      </c>
      <c r="I560" s="10" t="str">
        <f t="shared" si="134"/>
        <v/>
      </c>
      <c r="J560" s="10" t="str">
        <f t="shared" si="135"/>
        <v/>
      </c>
      <c r="K560" s="12" t="str">
        <f t="shared" si="136"/>
        <v/>
      </c>
      <c r="L560" s="10" t="str">
        <f t="shared" si="137"/>
        <v/>
      </c>
      <c r="M560" s="13" t="str">
        <f t="shared" si="138"/>
        <v/>
      </c>
      <c r="N560" s="14" t="str">
        <f t="shared" si="139"/>
        <v/>
      </c>
      <c r="O560" s="14" t="str">
        <f t="shared" si="140"/>
        <v/>
      </c>
      <c r="P560" s="15">
        <v>558</v>
      </c>
      <c r="Q560" s="8" t="str">
        <f t="shared" si="141"/>
        <v/>
      </c>
      <c r="R560" s="201"/>
      <c r="S560" s="22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x14ac:dyDescent="0.25">
      <c r="A561" s="8">
        <f t="shared" si="129"/>
        <v>0</v>
      </c>
      <c r="B561" s="9"/>
      <c r="C561" s="9"/>
      <c r="D561" s="10" t="str">
        <f t="shared" si="130"/>
        <v/>
      </c>
      <c r="E561" s="10" t="str">
        <f t="shared" si="131"/>
        <v/>
      </c>
      <c r="F561" s="10" t="str">
        <f t="shared" si="132"/>
        <v/>
      </c>
      <c r="G561" s="10" t="str">
        <f t="shared" si="142"/>
        <v/>
      </c>
      <c r="H561" s="10" t="str">
        <f t="shared" si="133"/>
        <v/>
      </c>
      <c r="I561" s="10" t="str">
        <f t="shared" si="134"/>
        <v/>
      </c>
      <c r="J561" s="10" t="str">
        <f t="shared" si="135"/>
        <v/>
      </c>
      <c r="K561" s="12" t="str">
        <f t="shared" si="136"/>
        <v/>
      </c>
      <c r="L561" s="10" t="str">
        <f t="shared" si="137"/>
        <v/>
      </c>
      <c r="M561" s="13" t="str">
        <f t="shared" si="138"/>
        <v/>
      </c>
      <c r="N561" s="14" t="str">
        <f t="shared" si="139"/>
        <v/>
      </c>
      <c r="O561" s="14" t="str">
        <f t="shared" si="140"/>
        <v/>
      </c>
      <c r="P561" s="15">
        <v>559</v>
      </c>
      <c r="Q561" s="8" t="str">
        <f t="shared" si="141"/>
        <v/>
      </c>
      <c r="R561" s="201"/>
      <c r="S561" s="22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x14ac:dyDescent="0.25">
      <c r="A562" s="8">
        <f t="shared" si="129"/>
        <v>0</v>
      </c>
      <c r="B562" s="9"/>
      <c r="C562" s="9"/>
      <c r="D562" s="10" t="str">
        <f t="shared" si="130"/>
        <v/>
      </c>
      <c r="E562" s="10" t="str">
        <f t="shared" si="131"/>
        <v/>
      </c>
      <c r="F562" s="10" t="str">
        <f t="shared" si="132"/>
        <v/>
      </c>
      <c r="G562" s="10" t="str">
        <f t="shared" si="142"/>
        <v/>
      </c>
      <c r="H562" s="10" t="str">
        <f t="shared" si="133"/>
        <v/>
      </c>
      <c r="I562" s="10" t="str">
        <f t="shared" si="134"/>
        <v/>
      </c>
      <c r="J562" s="10" t="str">
        <f t="shared" si="135"/>
        <v/>
      </c>
      <c r="K562" s="12" t="str">
        <f t="shared" si="136"/>
        <v/>
      </c>
      <c r="L562" s="10" t="str">
        <f t="shared" si="137"/>
        <v/>
      </c>
      <c r="M562" s="13" t="str">
        <f t="shared" si="138"/>
        <v/>
      </c>
      <c r="N562" s="14" t="str">
        <f t="shared" si="139"/>
        <v/>
      </c>
      <c r="O562" s="14" t="str">
        <f t="shared" si="140"/>
        <v/>
      </c>
      <c r="P562" s="15">
        <v>560</v>
      </c>
      <c r="Q562" s="8" t="str">
        <f t="shared" si="141"/>
        <v/>
      </c>
      <c r="R562" s="201"/>
      <c r="S562" s="22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x14ac:dyDescent="0.25">
      <c r="A563" s="8">
        <f t="shared" si="129"/>
        <v>0</v>
      </c>
      <c r="B563" s="9"/>
      <c r="C563" s="9"/>
      <c r="D563" s="10" t="str">
        <f t="shared" si="130"/>
        <v/>
      </c>
      <c r="E563" s="10" t="str">
        <f t="shared" si="131"/>
        <v/>
      </c>
      <c r="F563" s="10" t="str">
        <f t="shared" si="132"/>
        <v/>
      </c>
      <c r="G563" s="10" t="str">
        <f t="shared" si="142"/>
        <v/>
      </c>
      <c r="H563" s="10" t="str">
        <f t="shared" si="133"/>
        <v/>
      </c>
      <c r="I563" s="10" t="str">
        <f t="shared" si="134"/>
        <v/>
      </c>
      <c r="J563" s="10" t="str">
        <f t="shared" si="135"/>
        <v/>
      </c>
      <c r="K563" s="12" t="str">
        <f t="shared" si="136"/>
        <v/>
      </c>
      <c r="L563" s="10" t="str">
        <f t="shared" si="137"/>
        <v/>
      </c>
      <c r="M563" s="13" t="str">
        <f t="shared" si="138"/>
        <v/>
      </c>
      <c r="N563" s="14" t="str">
        <f t="shared" si="139"/>
        <v/>
      </c>
      <c r="O563" s="14" t="str">
        <f t="shared" si="140"/>
        <v/>
      </c>
      <c r="P563" s="15">
        <v>561</v>
      </c>
      <c r="Q563" s="8" t="str">
        <f t="shared" si="141"/>
        <v/>
      </c>
      <c r="R563" s="201"/>
      <c r="S563" s="22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x14ac:dyDescent="0.25">
      <c r="A564" s="8">
        <f t="shared" si="129"/>
        <v>0</v>
      </c>
      <c r="B564" s="9"/>
      <c r="C564" s="9"/>
      <c r="D564" s="10" t="str">
        <f t="shared" si="130"/>
        <v/>
      </c>
      <c r="E564" s="10" t="str">
        <f t="shared" si="131"/>
        <v/>
      </c>
      <c r="F564" s="10" t="str">
        <f t="shared" si="132"/>
        <v/>
      </c>
      <c r="G564" s="10" t="str">
        <f t="shared" si="142"/>
        <v/>
      </c>
      <c r="H564" s="10" t="str">
        <f t="shared" si="133"/>
        <v/>
      </c>
      <c r="I564" s="10" t="str">
        <f t="shared" si="134"/>
        <v/>
      </c>
      <c r="J564" s="10" t="str">
        <f t="shared" si="135"/>
        <v/>
      </c>
      <c r="K564" s="12" t="str">
        <f t="shared" si="136"/>
        <v/>
      </c>
      <c r="L564" s="10" t="str">
        <f t="shared" si="137"/>
        <v/>
      </c>
      <c r="M564" s="13" t="str">
        <f t="shared" si="138"/>
        <v/>
      </c>
      <c r="N564" s="14" t="str">
        <f t="shared" si="139"/>
        <v/>
      </c>
      <c r="O564" s="14" t="str">
        <f t="shared" si="140"/>
        <v/>
      </c>
      <c r="P564" s="15">
        <v>562</v>
      </c>
      <c r="Q564" s="8" t="str">
        <f t="shared" si="141"/>
        <v/>
      </c>
      <c r="R564" s="201"/>
      <c r="S564" s="22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x14ac:dyDescent="0.25">
      <c r="A565" s="8">
        <f t="shared" si="129"/>
        <v>0</v>
      </c>
      <c r="B565" s="9"/>
      <c r="C565" s="9"/>
      <c r="D565" s="10" t="str">
        <f t="shared" si="130"/>
        <v/>
      </c>
      <c r="E565" s="10" t="str">
        <f t="shared" si="131"/>
        <v/>
      </c>
      <c r="F565" s="10" t="str">
        <f t="shared" si="132"/>
        <v/>
      </c>
      <c r="G565" s="10" t="str">
        <f t="shared" si="142"/>
        <v/>
      </c>
      <c r="H565" s="10" t="str">
        <f t="shared" si="133"/>
        <v/>
      </c>
      <c r="I565" s="10" t="str">
        <f t="shared" si="134"/>
        <v/>
      </c>
      <c r="J565" s="10" t="str">
        <f t="shared" si="135"/>
        <v/>
      </c>
      <c r="K565" s="12" t="str">
        <f t="shared" si="136"/>
        <v/>
      </c>
      <c r="L565" s="10" t="str">
        <f t="shared" si="137"/>
        <v/>
      </c>
      <c r="M565" s="13" t="str">
        <f t="shared" si="138"/>
        <v/>
      </c>
      <c r="N565" s="14" t="str">
        <f t="shared" si="139"/>
        <v/>
      </c>
      <c r="O565" s="14" t="str">
        <f t="shared" si="140"/>
        <v/>
      </c>
      <c r="P565" s="15">
        <v>563</v>
      </c>
      <c r="Q565" s="8" t="str">
        <f t="shared" si="141"/>
        <v/>
      </c>
      <c r="R565" s="201"/>
      <c r="S565" s="22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x14ac:dyDescent="0.25">
      <c r="A566" s="8">
        <f t="shared" si="129"/>
        <v>0</v>
      </c>
      <c r="B566" s="9"/>
      <c r="C566" s="9"/>
      <c r="D566" s="10" t="str">
        <f t="shared" si="130"/>
        <v/>
      </c>
      <c r="E566" s="10" t="str">
        <f t="shared" si="131"/>
        <v/>
      </c>
      <c r="F566" s="10" t="str">
        <f t="shared" si="132"/>
        <v/>
      </c>
      <c r="G566" s="10" t="str">
        <f t="shared" si="142"/>
        <v/>
      </c>
      <c r="H566" s="10" t="str">
        <f t="shared" si="133"/>
        <v/>
      </c>
      <c r="I566" s="10" t="str">
        <f t="shared" si="134"/>
        <v/>
      </c>
      <c r="J566" s="10" t="str">
        <f t="shared" si="135"/>
        <v/>
      </c>
      <c r="K566" s="12" t="str">
        <f t="shared" si="136"/>
        <v/>
      </c>
      <c r="L566" s="10" t="str">
        <f t="shared" si="137"/>
        <v/>
      </c>
      <c r="M566" s="13" t="str">
        <f t="shared" si="138"/>
        <v/>
      </c>
      <c r="N566" s="14" t="str">
        <f t="shared" si="139"/>
        <v/>
      </c>
      <c r="O566" s="14" t="str">
        <f t="shared" si="140"/>
        <v/>
      </c>
      <c r="P566" s="15">
        <v>564</v>
      </c>
      <c r="Q566" s="8" t="str">
        <f t="shared" si="141"/>
        <v/>
      </c>
      <c r="R566" s="201"/>
      <c r="S566" s="22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x14ac:dyDescent="0.25">
      <c r="A567" s="8">
        <f t="shared" si="129"/>
        <v>0</v>
      </c>
      <c r="B567" s="9"/>
      <c r="C567" s="9"/>
      <c r="D567" s="10" t="str">
        <f t="shared" si="130"/>
        <v/>
      </c>
      <c r="E567" s="10" t="str">
        <f t="shared" si="131"/>
        <v/>
      </c>
      <c r="F567" s="10" t="str">
        <f t="shared" si="132"/>
        <v/>
      </c>
      <c r="G567" s="10" t="str">
        <f t="shared" si="142"/>
        <v/>
      </c>
      <c r="H567" s="10" t="str">
        <f t="shared" si="133"/>
        <v/>
      </c>
      <c r="I567" s="10" t="str">
        <f t="shared" si="134"/>
        <v/>
      </c>
      <c r="J567" s="10" t="str">
        <f t="shared" si="135"/>
        <v/>
      </c>
      <c r="K567" s="12" t="str">
        <f t="shared" si="136"/>
        <v/>
      </c>
      <c r="L567" s="10" t="str">
        <f t="shared" si="137"/>
        <v/>
      </c>
      <c r="M567" s="13" t="str">
        <f t="shared" si="138"/>
        <v/>
      </c>
      <c r="N567" s="14" t="str">
        <f t="shared" si="139"/>
        <v/>
      </c>
      <c r="O567" s="14" t="str">
        <f t="shared" si="140"/>
        <v/>
      </c>
      <c r="P567" s="15">
        <v>565</v>
      </c>
      <c r="Q567" s="8" t="str">
        <f t="shared" si="141"/>
        <v/>
      </c>
      <c r="R567" s="201"/>
      <c r="S567" s="22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x14ac:dyDescent="0.25">
      <c r="A568" s="8">
        <f t="shared" si="129"/>
        <v>0</v>
      </c>
      <c r="B568" s="9"/>
      <c r="C568" s="9"/>
      <c r="D568" s="10" t="str">
        <f t="shared" si="130"/>
        <v/>
      </c>
      <c r="E568" s="10" t="str">
        <f t="shared" si="131"/>
        <v/>
      </c>
      <c r="F568" s="10" t="str">
        <f t="shared" si="132"/>
        <v/>
      </c>
      <c r="G568" s="10" t="str">
        <f t="shared" si="142"/>
        <v/>
      </c>
      <c r="H568" s="10" t="str">
        <f t="shared" si="133"/>
        <v/>
      </c>
      <c r="I568" s="10" t="str">
        <f t="shared" si="134"/>
        <v/>
      </c>
      <c r="J568" s="10" t="str">
        <f t="shared" si="135"/>
        <v/>
      </c>
      <c r="K568" s="12" t="str">
        <f t="shared" si="136"/>
        <v/>
      </c>
      <c r="L568" s="10" t="str">
        <f t="shared" si="137"/>
        <v/>
      </c>
      <c r="M568" s="13" t="str">
        <f t="shared" si="138"/>
        <v/>
      </c>
      <c r="N568" s="14" t="str">
        <f t="shared" si="139"/>
        <v/>
      </c>
      <c r="O568" s="14" t="str">
        <f t="shared" si="140"/>
        <v/>
      </c>
      <c r="P568" s="15">
        <v>566</v>
      </c>
      <c r="Q568" s="8" t="str">
        <f t="shared" si="141"/>
        <v/>
      </c>
      <c r="R568" s="201"/>
      <c r="S568" s="22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x14ac:dyDescent="0.25">
      <c r="A569" s="8">
        <f t="shared" si="129"/>
        <v>0</v>
      </c>
      <c r="B569" s="9"/>
      <c r="C569" s="9"/>
      <c r="D569" s="10" t="str">
        <f t="shared" si="130"/>
        <v/>
      </c>
      <c r="E569" s="10" t="str">
        <f t="shared" si="131"/>
        <v/>
      </c>
      <c r="F569" s="10" t="str">
        <f t="shared" si="132"/>
        <v/>
      </c>
      <c r="G569" s="10" t="str">
        <f t="shared" si="142"/>
        <v/>
      </c>
      <c r="H569" s="10" t="str">
        <f t="shared" si="133"/>
        <v/>
      </c>
      <c r="I569" s="10" t="str">
        <f t="shared" si="134"/>
        <v/>
      </c>
      <c r="J569" s="10" t="str">
        <f t="shared" si="135"/>
        <v/>
      </c>
      <c r="K569" s="12" t="str">
        <f t="shared" si="136"/>
        <v/>
      </c>
      <c r="L569" s="10" t="str">
        <f t="shared" si="137"/>
        <v/>
      </c>
      <c r="M569" s="13" t="str">
        <f t="shared" si="138"/>
        <v/>
      </c>
      <c r="N569" s="14" t="str">
        <f t="shared" si="139"/>
        <v/>
      </c>
      <c r="O569" s="14" t="str">
        <f t="shared" si="140"/>
        <v/>
      </c>
      <c r="P569" s="15">
        <v>567</v>
      </c>
      <c r="Q569" s="8" t="str">
        <f t="shared" si="141"/>
        <v/>
      </c>
      <c r="R569" s="201"/>
      <c r="S569" s="22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x14ac:dyDescent="0.25">
      <c r="A570" s="8">
        <f t="shared" si="129"/>
        <v>0</v>
      </c>
      <c r="B570" s="9"/>
      <c r="C570" s="9"/>
      <c r="D570" s="10" t="str">
        <f t="shared" si="130"/>
        <v/>
      </c>
      <c r="E570" s="10" t="str">
        <f t="shared" si="131"/>
        <v/>
      </c>
      <c r="F570" s="10" t="str">
        <f t="shared" si="132"/>
        <v/>
      </c>
      <c r="G570" s="10" t="str">
        <f t="shared" si="142"/>
        <v/>
      </c>
      <c r="H570" s="10" t="str">
        <f t="shared" si="133"/>
        <v/>
      </c>
      <c r="I570" s="10" t="str">
        <f t="shared" si="134"/>
        <v/>
      </c>
      <c r="J570" s="10" t="str">
        <f t="shared" si="135"/>
        <v/>
      </c>
      <c r="K570" s="12" t="str">
        <f t="shared" si="136"/>
        <v/>
      </c>
      <c r="L570" s="10" t="str">
        <f t="shared" si="137"/>
        <v/>
      </c>
      <c r="M570" s="13" t="str">
        <f t="shared" si="138"/>
        <v/>
      </c>
      <c r="N570" s="14" t="str">
        <f t="shared" si="139"/>
        <v/>
      </c>
      <c r="O570" s="14" t="str">
        <f t="shared" si="140"/>
        <v/>
      </c>
      <c r="P570" s="15">
        <v>568</v>
      </c>
      <c r="Q570" s="8" t="str">
        <f t="shared" si="141"/>
        <v/>
      </c>
      <c r="R570" s="201"/>
      <c r="S570" s="22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x14ac:dyDescent="0.25">
      <c r="A571" s="8">
        <f t="shared" si="129"/>
        <v>0</v>
      </c>
      <c r="B571" s="9"/>
      <c r="C571" s="9"/>
      <c r="D571" s="10" t="str">
        <f t="shared" si="130"/>
        <v/>
      </c>
      <c r="E571" s="10" t="str">
        <f t="shared" si="131"/>
        <v/>
      </c>
      <c r="F571" s="10" t="str">
        <f t="shared" si="132"/>
        <v/>
      </c>
      <c r="G571" s="10" t="str">
        <f t="shared" si="142"/>
        <v/>
      </c>
      <c r="H571" s="10" t="str">
        <f t="shared" si="133"/>
        <v/>
      </c>
      <c r="I571" s="10" t="str">
        <f t="shared" si="134"/>
        <v/>
      </c>
      <c r="J571" s="10" t="str">
        <f t="shared" si="135"/>
        <v/>
      </c>
      <c r="K571" s="12" t="str">
        <f t="shared" si="136"/>
        <v/>
      </c>
      <c r="L571" s="10" t="str">
        <f t="shared" si="137"/>
        <v/>
      </c>
      <c r="M571" s="13" t="str">
        <f t="shared" si="138"/>
        <v/>
      </c>
      <c r="N571" s="14" t="str">
        <f t="shared" si="139"/>
        <v/>
      </c>
      <c r="O571" s="14" t="str">
        <f t="shared" si="140"/>
        <v/>
      </c>
      <c r="P571" s="15">
        <v>569</v>
      </c>
      <c r="Q571" s="8" t="str">
        <f t="shared" si="141"/>
        <v/>
      </c>
      <c r="R571" s="201"/>
      <c r="S571" s="22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x14ac:dyDescent="0.25">
      <c r="A572" s="8">
        <f t="shared" si="129"/>
        <v>0</v>
      </c>
      <c r="B572" s="9"/>
      <c r="C572" s="9"/>
      <c r="D572" s="10" t="str">
        <f t="shared" si="130"/>
        <v/>
      </c>
      <c r="E572" s="10" t="str">
        <f t="shared" si="131"/>
        <v/>
      </c>
      <c r="F572" s="10" t="str">
        <f t="shared" si="132"/>
        <v/>
      </c>
      <c r="G572" s="10" t="str">
        <f t="shared" si="142"/>
        <v/>
      </c>
      <c r="H572" s="10" t="str">
        <f t="shared" si="133"/>
        <v/>
      </c>
      <c r="I572" s="10" t="str">
        <f t="shared" si="134"/>
        <v/>
      </c>
      <c r="J572" s="10" t="str">
        <f t="shared" si="135"/>
        <v/>
      </c>
      <c r="K572" s="12" t="str">
        <f t="shared" si="136"/>
        <v/>
      </c>
      <c r="L572" s="10" t="str">
        <f t="shared" si="137"/>
        <v/>
      </c>
      <c r="M572" s="13" t="str">
        <f t="shared" si="138"/>
        <v/>
      </c>
      <c r="N572" s="14" t="str">
        <f t="shared" si="139"/>
        <v/>
      </c>
      <c r="O572" s="14" t="str">
        <f t="shared" si="140"/>
        <v/>
      </c>
      <c r="P572" s="15">
        <v>570</v>
      </c>
      <c r="Q572" s="8" t="str">
        <f t="shared" si="141"/>
        <v/>
      </c>
      <c r="R572" s="201"/>
      <c r="S572" s="22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x14ac:dyDescent="0.25">
      <c r="A573" s="8">
        <f t="shared" si="129"/>
        <v>0</v>
      </c>
      <c r="B573" s="9"/>
      <c r="C573" s="9"/>
      <c r="D573" s="10" t="str">
        <f t="shared" si="130"/>
        <v/>
      </c>
      <c r="E573" s="10" t="str">
        <f t="shared" si="131"/>
        <v/>
      </c>
      <c r="F573" s="10" t="str">
        <f t="shared" si="132"/>
        <v/>
      </c>
      <c r="G573" s="10" t="str">
        <f t="shared" si="142"/>
        <v/>
      </c>
      <c r="H573" s="10" t="str">
        <f t="shared" si="133"/>
        <v/>
      </c>
      <c r="I573" s="10" t="str">
        <f t="shared" si="134"/>
        <v/>
      </c>
      <c r="J573" s="10" t="str">
        <f t="shared" si="135"/>
        <v/>
      </c>
      <c r="K573" s="12" t="str">
        <f t="shared" si="136"/>
        <v/>
      </c>
      <c r="L573" s="10" t="str">
        <f t="shared" si="137"/>
        <v/>
      </c>
      <c r="M573" s="13" t="str">
        <f t="shared" si="138"/>
        <v/>
      </c>
      <c r="N573" s="14" t="str">
        <f t="shared" si="139"/>
        <v/>
      </c>
      <c r="O573" s="14" t="str">
        <f t="shared" si="140"/>
        <v/>
      </c>
      <c r="P573" s="15">
        <v>571</v>
      </c>
      <c r="Q573" s="8" t="str">
        <f t="shared" si="141"/>
        <v/>
      </c>
      <c r="R573" s="201"/>
      <c r="S573" s="22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x14ac:dyDescent="0.25">
      <c r="A574" s="8">
        <f t="shared" si="129"/>
        <v>0</v>
      </c>
      <c r="B574" s="9"/>
      <c r="C574" s="9"/>
      <c r="D574" s="10" t="str">
        <f t="shared" si="130"/>
        <v/>
      </c>
      <c r="E574" s="10" t="str">
        <f t="shared" si="131"/>
        <v/>
      </c>
      <c r="F574" s="10" t="str">
        <f t="shared" si="132"/>
        <v/>
      </c>
      <c r="G574" s="10" t="str">
        <f t="shared" si="142"/>
        <v/>
      </c>
      <c r="H574" s="10" t="str">
        <f t="shared" si="133"/>
        <v/>
      </c>
      <c r="I574" s="10" t="str">
        <f t="shared" si="134"/>
        <v/>
      </c>
      <c r="J574" s="10" t="str">
        <f t="shared" si="135"/>
        <v/>
      </c>
      <c r="K574" s="12" t="str">
        <f t="shared" si="136"/>
        <v/>
      </c>
      <c r="L574" s="10" t="str">
        <f t="shared" si="137"/>
        <v/>
      </c>
      <c r="M574" s="13" t="str">
        <f t="shared" si="138"/>
        <v/>
      </c>
      <c r="N574" s="14" t="str">
        <f t="shared" si="139"/>
        <v/>
      </c>
      <c r="O574" s="14" t="str">
        <f t="shared" si="140"/>
        <v/>
      </c>
      <c r="P574" s="15">
        <v>572</v>
      </c>
      <c r="Q574" s="8" t="str">
        <f t="shared" si="141"/>
        <v/>
      </c>
      <c r="R574" s="201"/>
      <c r="S574" s="22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x14ac:dyDescent="0.25">
      <c r="A575" s="8">
        <f t="shared" si="129"/>
        <v>0</v>
      </c>
      <c r="B575" s="9"/>
      <c r="C575" s="9"/>
      <c r="D575" s="10" t="str">
        <f t="shared" si="130"/>
        <v/>
      </c>
      <c r="E575" s="10" t="str">
        <f t="shared" si="131"/>
        <v/>
      </c>
      <c r="F575" s="10" t="str">
        <f t="shared" si="132"/>
        <v/>
      </c>
      <c r="G575" s="10" t="str">
        <f t="shared" si="142"/>
        <v/>
      </c>
      <c r="H575" s="10" t="str">
        <f t="shared" si="133"/>
        <v/>
      </c>
      <c r="I575" s="10" t="str">
        <f t="shared" si="134"/>
        <v/>
      </c>
      <c r="J575" s="10" t="str">
        <f t="shared" si="135"/>
        <v/>
      </c>
      <c r="K575" s="12" t="str">
        <f t="shared" si="136"/>
        <v/>
      </c>
      <c r="L575" s="10" t="str">
        <f t="shared" si="137"/>
        <v/>
      </c>
      <c r="M575" s="13" t="str">
        <f t="shared" si="138"/>
        <v/>
      </c>
      <c r="N575" s="14" t="str">
        <f t="shared" si="139"/>
        <v/>
      </c>
      <c r="O575" s="14" t="str">
        <f t="shared" si="140"/>
        <v/>
      </c>
      <c r="P575" s="15">
        <v>573</v>
      </c>
      <c r="Q575" s="8" t="str">
        <f t="shared" si="141"/>
        <v/>
      </c>
      <c r="R575" s="201"/>
      <c r="S575" s="22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x14ac:dyDescent="0.25">
      <c r="A576" s="8">
        <f t="shared" si="129"/>
        <v>0</v>
      </c>
      <c r="B576" s="9"/>
      <c r="C576" s="9"/>
      <c r="D576" s="10" t="str">
        <f t="shared" si="130"/>
        <v/>
      </c>
      <c r="E576" s="10" t="str">
        <f t="shared" si="131"/>
        <v/>
      </c>
      <c r="F576" s="10" t="str">
        <f t="shared" si="132"/>
        <v/>
      </c>
      <c r="G576" s="10" t="str">
        <f t="shared" si="142"/>
        <v/>
      </c>
      <c r="H576" s="10" t="str">
        <f t="shared" si="133"/>
        <v/>
      </c>
      <c r="I576" s="10" t="str">
        <f t="shared" si="134"/>
        <v/>
      </c>
      <c r="J576" s="10" t="str">
        <f t="shared" si="135"/>
        <v/>
      </c>
      <c r="K576" s="12" t="str">
        <f t="shared" si="136"/>
        <v/>
      </c>
      <c r="L576" s="10" t="str">
        <f t="shared" si="137"/>
        <v/>
      </c>
      <c r="M576" s="13" t="str">
        <f t="shared" si="138"/>
        <v/>
      </c>
      <c r="N576" s="14" t="str">
        <f t="shared" si="139"/>
        <v/>
      </c>
      <c r="O576" s="14" t="str">
        <f t="shared" si="140"/>
        <v/>
      </c>
      <c r="P576" s="15">
        <v>574</v>
      </c>
      <c r="Q576" s="8" t="str">
        <f t="shared" si="141"/>
        <v/>
      </c>
      <c r="R576" s="201"/>
      <c r="S576" s="22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x14ac:dyDescent="0.25">
      <c r="A577" s="8">
        <f t="shared" si="129"/>
        <v>0</v>
      </c>
      <c r="B577" s="9"/>
      <c r="C577" s="9"/>
      <c r="D577" s="10" t="str">
        <f t="shared" si="130"/>
        <v/>
      </c>
      <c r="E577" s="10" t="str">
        <f t="shared" si="131"/>
        <v/>
      </c>
      <c r="F577" s="10" t="str">
        <f t="shared" si="132"/>
        <v/>
      </c>
      <c r="G577" s="10" t="str">
        <f t="shared" si="142"/>
        <v/>
      </c>
      <c r="H577" s="10" t="str">
        <f t="shared" si="133"/>
        <v/>
      </c>
      <c r="I577" s="10" t="str">
        <f t="shared" si="134"/>
        <v/>
      </c>
      <c r="J577" s="10" t="str">
        <f t="shared" si="135"/>
        <v/>
      </c>
      <c r="K577" s="12" t="str">
        <f t="shared" si="136"/>
        <v/>
      </c>
      <c r="L577" s="10" t="str">
        <f t="shared" si="137"/>
        <v/>
      </c>
      <c r="M577" s="13" t="str">
        <f t="shared" si="138"/>
        <v/>
      </c>
      <c r="N577" s="14" t="str">
        <f t="shared" si="139"/>
        <v/>
      </c>
      <c r="O577" s="14" t="str">
        <f t="shared" si="140"/>
        <v/>
      </c>
      <c r="P577" s="15">
        <v>575</v>
      </c>
      <c r="Q577" s="8" t="str">
        <f t="shared" si="141"/>
        <v/>
      </c>
      <c r="R577" s="201"/>
      <c r="S577" s="22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x14ac:dyDescent="0.25">
      <c r="A578" s="8">
        <f t="shared" ref="A578:A641" si="143">-B578</f>
        <v>0</v>
      </c>
      <c r="B578" s="9"/>
      <c r="C578" s="9"/>
      <c r="D578" s="10" t="str">
        <f t="shared" ref="D578:D641" si="144">IF(B578=0,"",B578+1/$T$7)</f>
        <v/>
      </c>
      <c r="E578" s="10" t="str">
        <f t="shared" ref="E578:E641" si="145">IF(B578=0,"",$T$18-(LN(1+EXP(-$S$37*(H578-T$18))))/$S$37)</f>
        <v/>
      </c>
      <c r="F578" s="10" t="str">
        <f t="shared" ref="F578:F641" si="146">IF(B578=0,"",B578-E578-G578-V$4*J578)</f>
        <v/>
      </c>
      <c r="G578" s="10" t="str">
        <f t="shared" si="142"/>
        <v/>
      </c>
      <c r="H578" s="10" t="str">
        <f t="shared" ref="H578:H641" si="147">IF(B578=0,"",B578-G578-V$4*J578)</f>
        <v/>
      </c>
      <c r="I578" s="10" t="str">
        <f t="shared" ref="I578:I641" si="148">IF(B578=0,"",B578-H578-V$4*J578)</f>
        <v/>
      </c>
      <c r="J578" s="10" t="str">
        <f t="shared" ref="J578:J641" si="149">IF(B578=0,"",LN(1+EXP($U$37*(B578-$U$39)))/$U$37)</f>
        <v/>
      </c>
      <c r="K578" s="12" t="str">
        <f t="shared" ref="K578:K641" si="150">IF(B578=0,"",-LN(1+EXP($V$41*(B578-$V$39)))/$V$41)</f>
        <v/>
      </c>
      <c r="L578" s="10" t="str">
        <f t="shared" ref="L578:L641" si="151">IF(B578=0,"",$S$41*E578+$S$7+$T$41*F578+$U$41*I578+S$43*(J578+K578))</f>
        <v/>
      </c>
      <c r="M578" s="13" t="str">
        <f t="shared" ref="M578:M641" si="152">IF(B578=0,"",(L578-C578)*(L578-C578))</f>
        <v/>
      </c>
      <c r="N578" s="14" t="str">
        <f t="shared" ref="N578:N641" si="153">IF(B578=0,"",1/V$14*LN(1+EXP(V$14*(B578-V$4*J578-T$39))))</f>
        <v/>
      </c>
      <c r="O578" s="14" t="str">
        <f t="shared" ref="O578:O641" si="154">IF(B578=0,"",(N578-I578)^2)</f>
        <v/>
      </c>
      <c r="P578" s="15">
        <v>576</v>
      </c>
      <c r="Q578" s="8" t="str">
        <f t="shared" ref="Q578:Q641" si="155">IF(B578=0,"",S$7+T$41*F578)</f>
        <v/>
      </c>
      <c r="R578" s="201"/>
      <c r="S578" s="22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x14ac:dyDescent="0.25">
      <c r="A579" s="8">
        <f t="shared" si="143"/>
        <v>0</v>
      </c>
      <c r="B579" s="9"/>
      <c r="C579" s="9"/>
      <c r="D579" s="10" t="str">
        <f t="shared" si="144"/>
        <v/>
      </c>
      <c r="E579" s="10" t="str">
        <f t="shared" si="145"/>
        <v/>
      </c>
      <c r="F579" s="10" t="str">
        <f t="shared" si="146"/>
        <v/>
      </c>
      <c r="G579" s="10" t="str">
        <f t="shared" ref="G579:G642" si="156">IF(B579=0,"",1/2*(B579-V$4*J579+T$37)+1/2*POWER((B579-V$4*J579+T$37)^2-4*V$37*(B579-V$4*J579),0.5))</f>
        <v/>
      </c>
      <c r="H579" s="10" t="str">
        <f t="shared" si="147"/>
        <v/>
      </c>
      <c r="I579" s="10" t="str">
        <f t="shared" si="148"/>
        <v/>
      </c>
      <c r="J579" s="10" t="str">
        <f t="shared" si="149"/>
        <v/>
      </c>
      <c r="K579" s="12" t="str">
        <f t="shared" si="150"/>
        <v/>
      </c>
      <c r="L579" s="10" t="str">
        <f t="shared" si="151"/>
        <v/>
      </c>
      <c r="M579" s="13" t="str">
        <f t="shared" si="152"/>
        <v/>
      </c>
      <c r="N579" s="14" t="str">
        <f t="shared" si="153"/>
        <v/>
      </c>
      <c r="O579" s="14" t="str">
        <f t="shared" si="154"/>
        <v/>
      </c>
      <c r="P579" s="15">
        <v>577</v>
      </c>
      <c r="Q579" s="8" t="str">
        <f t="shared" si="155"/>
        <v/>
      </c>
      <c r="R579" s="201"/>
      <c r="S579" s="22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x14ac:dyDescent="0.25">
      <c r="A580" s="8">
        <f t="shared" si="143"/>
        <v>0</v>
      </c>
      <c r="B580" s="9"/>
      <c r="C580" s="9"/>
      <c r="D580" s="10" t="str">
        <f t="shared" si="144"/>
        <v/>
      </c>
      <c r="E580" s="10" t="str">
        <f t="shared" si="145"/>
        <v/>
      </c>
      <c r="F580" s="10" t="str">
        <f t="shared" si="146"/>
        <v/>
      </c>
      <c r="G580" s="10" t="str">
        <f t="shared" si="156"/>
        <v/>
      </c>
      <c r="H580" s="10" t="str">
        <f t="shared" si="147"/>
        <v/>
      </c>
      <c r="I580" s="10" t="str">
        <f t="shared" si="148"/>
        <v/>
      </c>
      <c r="J580" s="10" t="str">
        <f t="shared" si="149"/>
        <v/>
      </c>
      <c r="K580" s="12" t="str">
        <f t="shared" si="150"/>
        <v/>
      </c>
      <c r="L580" s="10" t="str">
        <f t="shared" si="151"/>
        <v/>
      </c>
      <c r="M580" s="13" t="str">
        <f t="shared" si="152"/>
        <v/>
      </c>
      <c r="N580" s="14" t="str">
        <f t="shared" si="153"/>
        <v/>
      </c>
      <c r="O580" s="14" t="str">
        <f t="shared" si="154"/>
        <v/>
      </c>
      <c r="P580" s="15">
        <v>578</v>
      </c>
      <c r="Q580" s="8" t="str">
        <f t="shared" si="155"/>
        <v/>
      </c>
      <c r="R580" s="201"/>
      <c r="S580" s="22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x14ac:dyDescent="0.25">
      <c r="A581" s="8">
        <f t="shared" si="143"/>
        <v>0</v>
      </c>
      <c r="B581" s="9"/>
      <c r="C581" s="9"/>
      <c r="D581" s="10" t="str">
        <f t="shared" si="144"/>
        <v/>
      </c>
      <c r="E581" s="10" t="str">
        <f t="shared" si="145"/>
        <v/>
      </c>
      <c r="F581" s="10" t="str">
        <f t="shared" si="146"/>
        <v/>
      </c>
      <c r="G581" s="10" t="str">
        <f t="shared" si="156"/>
        <v/>
      </c>
      <c r="H581" s="10" t="str">
        <f t="shared" si="147"/>
        <v/>
      </c>
      <c r="I581" s="10" t="str">
        <f t="shared" si="148"/>
        <v/>
      </c>
      <c r="J581" s="10" t="str">
        <f t="shared" si="149"/>
        <v/>
      </c>
      <c r="K581" s="12" t="str">
        <f t="shared" si="150"/>
        <v/>
      </c>
      <c r="L581" s="10" t="str">
        <f t="shared" si="151"/>
        <v/>
      </c>
      <c r="M581" s="13" t="str">
        <f t="shared" si="152"/>
        <v/>
      </c>
      <c r="N581" s="14" t="str">
        <f t="shared" si="153"/>
        <v/>
      </c>
      <c r="O581" s="14" t="str">
        <f t="shared" si="154"/>
        <v/>
      </c>
      <c r="P581" s="15">
        <v>579</v>
      </c>
      <c r="Q581" s="8" t="str">
        <f t="shared" si="155"/>
        <v/>
      </c>
      <c r="R581" s="201"/>
      <c r="S581" s="22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x14ac:dyDescent="0.25">
      <c r="A582" s="8">
        <f t="shared" si="143"/>
        <v>0</v>
      </c>
      <c r="B582" s="9"/>
      <c r="C582" s="9"/>
      <c r="D582" s="10" t="str">
        <f t="shared" si="144"/>
        <v/>
      </c>
      <c r="E582" s="10" t="str">
        <f t="shared" si="145"/>
        <v/>
      </c>
      <c r="F582" s="10" t="str">
        <f t="shared" si="146"/>
        <v/>
      </c>
      <c r="G582" s="10" t="str">
        <f t="shared" si="156"/>
        <v/>
      </c>
      <c r="H582" s="10" t="str">
        <f t="shared" si="147"/>
        <v/>
      </c>
      <c r="I582" s="10" t="str">
        <f t="shared" si="148"/>
        <v/>
      </c>
      <c r="J582" s="10" t="str">
        <f t="shared" si="149"/>
        <v/>
      </c>
      <c r="K582" s="12" t="str">
        <f t="shared" si="150"/>
        <v/>
      </c>
      <c r="L582" s="10" t="str">
        <f t="shared" si="151"/>
        <v/>
      </c>
      <c r="M582" s="13" t="str">
        <f t="shared" si="152"/>
        <v/>
      </c>
      <c r="N582" s="14" t="str">
        <f t="shared" si="153"/>
        <v/>
      </c>
      <c r="O582" s="14" t="str">
        <f t="shared" si="154"/>
        <v/>
      </c>
      <c r="P582" s="15">
        <v>580</v>
      </c>
      <c r="Q582" s="8" t="str">
        <f t="shared" si="155"/>
        <v/>
      </c>
      <c r="R582" s="201"/>
      <c r="S582" s="22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x14ac:dyDescent="0.25">
      <c r="A583" s="8">
        <f t="shared" si="143"/>
        <v>0</v>
      </c>
      <c r="B583" s="9"/>
      <c r="C583" s="9"/>
      <c r="D583" s="10" t="str">
        <f t="shared" si="144"/>
        <v/>
      </c>
      <c r="E583" s="10" t="str">
        <f t="shared" si="145"/>
        <v/>
      </c>
      <c r="F583" s="10" t="str">
        <f t="shared" si="146"/>
        <v/>
      </c>
      <c r="G583" s="10" t="str">
        <f t="shared" si="156"/>
        <v/>
      </c>
      <c r="H583" s="10" t="str">
        <f t="shared" si="147"/>
        <v/>
      </c>
      <c r="I583" s="10" t="str">
        <f t="shared" si="148"/>
        <v/>
      </c>
      <c r="J583" s="10" t="str">
        <f t="shared" si="149"/>
        <v/>
      </c>
      <c r="K583" s="12" t="str">
        <f t="shared" si="150"/>
        <v/>
      </c>
      <c r="L583" s="10" t="str">
        <f t="shared" si="151"/>
        <v/>
      </c>
      <c r="M583" s="13" t="str">
        <f t="shared" si="152"/>
        <v/>
      </c>
      <c r="N583" s="14" t="str">
        <f t="shared" si="153"/>
        <v/>
      </c>
      <c r="O583" s="14" t="str">
        <f t="shared" si="154"/>
        <v/>
      </c>
      <c r="P583" s="15">
        <v>581</v>
      </c>
      <c r="Q583" s="8" t="str">
        <f t="shared" si="155"/>
        <v/>
      </c>
      <c r="R583" s="201"/>
      <c r="S583" s="22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x14ac:dyDescent="0.25">
      <c r="A584" s="8">
        <f t="shared" si="143"/>
        <v>0</v>
      </c>
      <c r="B584" s="9"/>
      <c r="C584" s="9"/>
      <c r="D584" s="10" t="str">
        <f t="shared" si="144"/>
        <v/>
      </c>
      <c r="E584" s="10" t="str">
        <f t="shared" si="145"/>
        <v/>
      </c>
      <c r="F584" s="10" t="str">
        <f t="shared" si="146"/>
        <v/>
      </c>
      <c r="G584" s="10" t="str">
        <f t="shared" si="156"/>
        <v/>
      </c>
      <c r="H584" s="10" t="str">
        <f t="shared" si="147"/>
        <v/>
      </c>
      <c r="I584" s="10" t="str">
        <f t="shared" si="148"/>
        <v/>
      </c>
      <c r="J584" s="10" t="str">
        <f t="shared" si="149"/>
        <v/>
      </c>
      <c r="K584" s="12" t="str">
        <f t="shared" si="150"/>
        <v/>
      </c>
      <c r="L584" s="10" t="str">
        <f t="shared" si="151"/>
        <v/>
      </c>
      <c r="M584" s="13" t="str">
        <f t="shared" si="152"/>
        <v/>
      </c>
      <c r="N584" s="14" t="str">
        <f t="shared" si="153"/>
        <v/>
      </c>
      <c r="O584" s="14" t="str">
        <f t="shared" si="154"/>
        <v/>
      </c>
      <c r="P584" s="15">
        <v>582</v>
      </c>
      <c r="Q584" s="8" t="str">
        <f t="shared" si="155"/>
        <v/>
      </c>
      <c r="R584" s="201"/>
      <c r="S584" s="22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x14ac:dyDescent="0.25">
      <c r="A585" s="8">
        <f t="shared" si="143"/>
        <v>0</v>
      </c>
      <c r="B585" s="9"/>
      <c r="C585" s="9"/>
      <c r="D585" s="10" t="str">
        <f t="shared" si="144"/>
        <v/>
      </c>
      <c r="E585" s="10" t="str">
        <f t="shared" si="145"/>
        <v/>
      </c>
      <c r="F585" s="10" t="str">
        <f t="shared" si="146"/>
        <v/>
      </c>
      <c r="G585" s="10" t="str">
        <f t="shared" si="156"/>
        <v/>
      </c>
      <c r="H585" s="10" t="str">
        <f t="shared" si="147"/>
        <v/>
      </c>
      <c r="I585" s="10" t="str">
        <f t="shared" si="148"/>
        <v/>
      </c>
      <c r="J585" s="10" t="str">
        <f t="shared" si="149"/>
        <v/>
      </c>
      <c r="K585" s="12" t="str">
        <f t="shared" si="150"/>
        <v/>
      </c>
      <c r="L585" s="10" t="str">
        <f t="shared" si="151"/>
        <v/>
      </c>
      <c r="M585" s="13" t="str">
        <f t="shared" si="152"/>
        <v/>
      </c>
      <c r="N585" s="14" t="str">
        <f t="shared" si="153"/>
        <v/>
      </c>
      <c r="O585" s="14" t="str">
        <f t="shared" si="154"/>
        <v/>
      </c>
      <c r="P585" s="15">
        <v>583</v>
      </c>
      <c r="Q585" s="8" t="str">
        <f t="shared" si="155"/>
        <v/>
      </c>
      <c r="R585" s="201"/>
      <c r="S585" s="22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x14ac:dyDescent="0.25">
      <c r="A586" s="8">
        <f t="shared" si="143"/>
        <v>0</v>
      </c>
      <c r="B586" s="9"/>
      <c r="C586" s="9"/>
      <c r="D586" s="10" t="str">
        <f t="shared" si="144"/>
        <v/>
      </c>
      <c r="E586" s="10" t="str">
        <f t="shared" si="145"/>
        <v/>
      </c>
      <c r="F586" s="10" t="str">
        <f t="shared" si="146"/>
        <v/>
      </c>
      <c r="G586" s="10" t="str">
        <f t="shared" si="156"/>
        <v/>
      </c>
      <c r="H586" s="10" t="str">
        <f t="shared" si="147"/>
        <v/>
      </c>
      <c r="I586" s="10" t="str">
        <f t="shared" si="148"/>
        <v/>
      </c>
      <c r="J586" s="10" t="str">
        <f t="shared" si="149"/>
        <v/>
      </c>
      <c r="K586" s="12" t="str">
        <f t="shared" si="150"/>
        <v/>
      </c>
      <c r="L586" s="10" t="str">
        <f t="shared" si="151"/>
        <v/>
      </c>
      <c r="M586" s="13" t="str">
        <f t="shared" si="152"/>
        <v/>
      </c>
      <c r="N586" s="14" t="str">
        <f t="shared" si="153"/>
        <v/>
      </c>
      <c r="O586" s="14" t="str">
        <f t="shared" si="154"/>
        <v/>
      </c>
      <c r="P586" s="15">
        <v>584</v>
      </c>
      <c r="Q586" s="8" t="str">
        <f t="shared" si="155"/>
        <v/>
      </c>
      <c r="R586" s="201"/>
      <c r="S586" s="22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x14ac:dyDescent="0.25">
      <c r="A587" s="8">
        <f t="shared" si="143"/>
        <v>0</v>
      </c>
      <c r="B587" s="9"/>
      <c r="C587" s="9"/>
      <c r="D587" s="10" t="str">
        <f t="shared" si="144"/>
        <v/>
      </c>
      <c r="E587" s="10" t="str">
        <f t="shared" si="145"/>
        <v/>
      </c>
      <c r="F587" s="10" t="str">
        <f t="shared" si="146"/>
        <v/>
      </c>
      <c r="G587" s="10" t="str">
        <f t="shared" si="156"/>
        <v/>
      </c>
      <c r="H587" s="10" t="str">
        <f t="shared" si="147"/>
        <v/>
      </c>
      <c r="I587" s="10" t="str">
        <f t="shared" si="148"/>
        <v/>
      </c>
      <c r="J587" s="10" t="str">
        <f t="shared" si="149"/>
        <v/>
      </c>
      <c r="K587" s="12" t="str">
        <f t="shared" si="150"/>
        <v/>
      </c>
      <c r="L587" s="10" t="str">
        <f t="shared" si="151"/>
        <v/>
      </c>
      <c r="M587" s="13" t="str">
        <f t="shared" si="152"/>
        <v/>
      </c>
      <c r="N587" s="14" t="str">
        <f t="shared" si="153"/>
        <v/>
      </c>
      <c r="O587" s="14" t="str">
        <f t="shared" si="154"/>
        <v/>
      </c>
      <c r="P587" s="15">
        <v>585</v>
      </c>
      <c r="Q587" s="8" t="str">
        <f t="shared" si="155"/>
        <v/>
      </c>
      <c r="R587" s="201"/>
      <c r="S587" s="22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x14ac:dyDescent="0.25">
      <c r="A588" s="8">
        <f t="shared" si="143"/>
        <v>0</v>
      </c>
      <c r="B588" s="9"/>
      <c r="C588" s="9"/>
      <c r="D588" s="10" t="str">
        <f t="shared" si="144"/>
        <v/>
      </c>
      <c r="E588" s="10" t="str">
        <f t="shared" si="145"/>
        <v/>
      </c>
      <c r="F588" s="10" t="str">
        <f t="shared" si="146"/>
        <v/>
      </c>
      <c r="G588" s="10" t="str">
        <f t="shared" si="156"/>
        <v/>
      </c>
      <c r="H588" s="10" t="str">
        <f t="shared" si="147"/>
        <v/>
      </c>
      <c r="I588" s="10" t="str">
        <f t="shared" si="148"/>
        <v/>
      </c>
      <c r="J588" s="10" t="str">
        <f t="shared" si="149"/>
        <v/>
      </c>
      <c r="K588" s="12" t="str">
        <f t="shared" si="150"/>
        <v/>
      </c>
      <c r="L588" s="10" t="str">
        <f t="shared" si="151"/>
        <v/>
      </c>
      <c r="M588" s="13" t="str">
        <f t="shared" si="152"/>
        <v/>
      </c>
      <c r="N588" s="14" t="str">
        <f t="shared" si="153"/>
        <v/>
      </c>
      <c r="O588" s="14" t="str">
        <f t="shared" si="154"/>
        <v/>
      </c>
      <c r="P588" s="15">
        <v>586</v>
      </c>
      <c r="Q588" s="8" t="str">
        <f t="shared" si="155"/>
        <v/>
      </c>
      <c r="R588" s="201"/>
      <c r="S588" s="22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x14ac:dyDescent="0.25">
      <c r="A589" s="8">
        <f t="shared" si="143"/>
        <v>0</v>
      </c>
      <c r="B589" s="9"/>
      <c r="C589" s="9"/>
      <c r="D589" s="10" t="str">
        <f t="shared" si="144"/>
        <v/>
      </c>
      <c r="E589" s="10" t="str">
        <f t="shared" si="145"/>
        <v/>
      </c>
      <c r="F589" s="10" t="str">
        <f t="shared" si="146"/>
        <v/>
      </c>
      <c r="G589" s="10" t="str">
        <f t="shared" si="156"/>
        <v/>
      </c>
      <c r="H589" s="10" t="str">
        <f t="shared" si="147"/>
        <v/>
      </c>
      <c r="I589" s="10" t="str">
        <f t="shared" si="148"/>
        <v/>
      </c>
      <c r="J589" s="10" t="str">
        <f t="shared" si="149"/>
        <v/>
      </c>
      <c r="K589" s="12" t="str">
        <f t="shared" si="150"/>
        <v/>
      </c>
      <c r="L589" s="10" t="str">
        <f t="shared" si="151"/>
        <v/>
      </c>
      <c r="M589" s="13" t="str">
        <f t="shared" si="152"/>
        <v/>
      </c>
      <c r="N589" s="14" t="str">
        <f t="shared" si="153"/>
        <v/>
      </c>
      <c r="O589" s="14" t="str">
        <f t="shared" si="154"/>
        <v/>
      </c>
      <c r="P589" s="15">
        <v>587</v>
      </c>
      <c r="Q589" s="8" t="str">
        <f t="shared" si="155"/>
        <v/>
      </c>
      <c r="R589" s="201"/>
      <c r="S589" s="22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x14ac:dyDescent="0.25">
      <c r="A590" s="8">
        <f t="shared" si="143"/>
        <v>0</v>
      </c>
      <c r="B590" s="9"/>
      <c r="C590" s="9"/>
      <c r="D590" s="10" t="str">
        <f t="shared" si="144"/>
        <v/>
      </c>
      <c r="E590" s="10" t="str">
        <f t="shared" si="145"/>
        <v/>
      </c>
      <c r="F590" s="10" t="str">
        <f t="shared" si="146"/>
        <v/>
      </c>
      <c r="G590" s="10" t="str">
        <f t="shared" si="156"/>
        <v/>
      </c>
      <c r="H590" s="10" t="str">
        <f t="shared" si="147"/>
        <v/>
      </c>
      <c r="I590" s="10" t="str">
        <f t="shared" si="148"/>
        <v/>
      </c>
      <c r="J590" s="10" t="str">
        <f t="shared" si="149"/>
        <v/>
      </c>
      <c r="K590" s="12" t="str">
        <f t="shared" si="150"/>
        <v/>
      </c>
      <c r="L590" s="10" t="str">
        <f t="shared" si="151"/>
        <v/>
      </c>
      <c r="M590" s="13" t="str">
        <f t="shared" si="152"/>
        <v/>
      </c>
      <c r="N590" s="14" t="str">
        <f t="shared" si="153"/>
        <v/>
      </c>
      <c r="O590" s="14" t="str">
        <f t="shared" si="154"/>
        <v/>
      </c>
      <c r="P590" s="15">
        <v>588</v>
      </c>
      <c r="Q590" s="8" t="str">
        <f t="shared" si="155"/>
        <v/>
      </c>
      <c r="R590" s="201"/>
      <c r="S590" s="22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x14ac:dyDescent="0.25">
      <c r="A591" s="8">
        <f t="shared" si="143"/>
        <v>0</v>
      </c>
      <c r="B591" s="9"/>
      <c r="C591" s="9"/>
      <c r="D591" s="10" t="str">
        <f t="shared" si="144"/>
        <v/>
      </c>
      <c r="E591" s="10" t="str">
        <f t="shared" si="145"/>
        <v/>
      </c>
      <c r="F591" s="10" t="str">
        <f t="shared" si="146"/>
        <v/>
      </c>
      <c r="G591" s="10" t="str">
        <f t="shared" si="156"/>
        <v/>
      </c>
      <c r="H591" s="10" t="str">
        <f t="shared" si="147"/>
        <v/>
      </c>
      <c r="I591" s="10" t="str">
        <f t="shared" si="148"/>
        <v/>
      </c>
      <c r="J591" s="10" t="str">
        <f t="shared" si="149"/>
        <v/>
      </c>
      <c r="K591" s="12" t="str">
        <f t="shared" si="150"/>
        <v/>
      </c>
      <c r="L591" s="10" t="str">
        <f t="shared" si="151"/>
        <v/>
      </c>
      <c r="M591" s="13" t="str">
        <f t="shared" si="152"/>
        <v/>
      </c>
      <c r="N591" s="14" t="str">
        <f t="shared" si="153"/>
        <v/>
      </c>
      <c r="O591" s="14" t="str">
        <f t="shared" si="154"/>
        <v/>
      </c>
      <c r="P591" s="15">
        <v>589</v>
      </c>
      <c r="Q591" s="8" t="str">
        <f t="shared" si="155"/>
        <v/>
      </c>
      <c r="R591" s="201"/>
      <c r="S591" s="22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x14ac:dyDescent="0.25">
      <c r="A592" s="8">
        <f t="shared" si="143"/>
        <v>0</v>
      </c>
      <c r="B592" s="9"/>
      <c r="C592" s="9"/>
      <c r="D592" s="10" t="str">
        <f t="shared" si="144"/>
        <v/>
      </c>
      <c r="E592" s="10" t="str">
        <f t="shared" si="145"/>
        <v/>
      </c>
      <c r="F592" s="10" t="str">
        <f t="shared" si="146"/>
        <v/>
      </c>
      <c r="G592" s="10" t="str">
        <f t="shared" si="156"/>
        <v/>
      </c>
      <c r="H592" s="10" t="str">
        <f t="shared" si="147"/>
        <v/>
      </c>
      <c r="I592" s="10" t="str">
        <f t="shared" si="148"/>
        <v/>
      </c>
      <c r="J592" s="10" t="str">
        <f t="shared" si="149"/>
        <v/>
      </c>
      <c r="K592" s="12" t="str">
        <f t="shared" si="150"/>
        <v/>
      </c>
      <c r="L592" s="10" t="str">
        <f t="shared" si="151"/>
        <v/>
      </c>
      <c r="M592" s="13" t="str">
        <f t="shared" si="152"/>
        <v/>
      </c>
      <c r="N592" s="14" t="str">
        <f t="shared" si="153"/>
        <v/>
      </c>
      <c r="O592" s="14" t="str">
        <f t="shared" si="154"/>
        <v/>
      </c>
      <c r="P592" s="15">
        <v>590</v>
      </c>
      <c r="Q592" s="8" t="str">
        <f t="shared" si="155"/>
        <v/>
      </c>
      <c r="R592" s="201"/>
      <c r="S592" s="22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x14ac:dyDescent="0.25">
      <c r="A593" s="8">
        <f t="shared" si="143"/>
        <v>0</v>
      </c>
      <c r="B593" s="9"/>
      <c r="C593" s="9"/>
      <c r="D593" s="10" t="str">
        <f t="shared" si="144"/>
        <v/>
      </c>
      <c r="E593" s="10" t="str">
        <f t="shared" si="145"/>
        <v/>
      </c>
      <c r="F593" s="10" t="str">
        <f t="shared" si="146"/>
        <v/>
      </c>
      <c r="G593" s="10" t="str">
        <f t="shared" si="156"/>
        <v/>
      </c>
      <c r="H593" s="10" t="str">
        <f t="shared" si="147"/>
        <v/>
      </c>
      <c r="I593" s="10" t="str">
        <f t="shared" si="148"/>
        <v/>
      </c>
      <c r="J593" s="10" t="str">
        <f t="shared" si="149"/>
        <v/>
      </c>
      <c r="K593" s="12" t="str">
        <f t="shared" si="150"/>
        <v/>
      </c>
      <c r="L593" s="10" t="str">
        <f t="shared" si="151"/>
        <v/>
      </c>
      <c r="M593" s="13" t="str">
        <f t="shared" si="152"/>
        <v/>
      </c>
      <c r="N593" s="14" t="str">
        <f t="shared" si="153"/>
        <v/>
      </c>
      <c r="O593" s="14" t="str">
        <f t="shared" si="154"/>
        <v/>
      </c>
      <c r="P593" s="15">
        <v>591</v>
      </c>
      <c r="Q593" s="8" t="str">
        <f t="shared" si="155"/>
        <v/>
      </c>
      <c r="R593" s="201"/>
      <c r="S593" s="22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x14ac:dyDescent="0.25">
      <c r="A594" s="8">
        <f t="shared" si="143"/>
        <v>0</v>
      </c>
      <c r="B594" s="9"/>
      <c r="C594" s="9"/>
      <c r="D594" s="10" t="str">
        <f t="shared" si="144"/>
        <v/>
      </c>
      <c r="E594" s="10" t="str">
        <f t="shared" si="145"/>
        <v/>
      </c>
      <c r="F594" s="10" t="str">
        <f t="shared" si="146"/>
        <v/>
      </c>
      <c r="G594" s="10" t="str">
        <f t="shared" si="156"/>
        <v/>
      </c>
      <c r="H594" s="10" t="str">
        <f t="shared" si="147"/>
        <v/>
      </c>
      <c r="I594" s="10" t="str">
        <f t="shared" si="148"/>
        <v/>
      </c>
      <c r="J594" s="10" t="str">
        <f t="shared" si="149"/>
        <v/>
      </c>
      <c r="K594" s="12" t="str">
        <f t="shared" si="150"/>
        <v/>
      </c>
      <c r="L594" s="10" t="str">
        <f t="shared" si="151"/>
        <v/>
      </c>
      <c r="M594" s="13" t="str">
        <f t="shared" si="152"/>
        <v/>
      </c>
      <c r="N594" s="14" t="str">
        <f t="shared" si="153"/>
        <v/>
      </c>
      <c r="O594" s="14" t="str">
        <f t="shared" si="154"/>
        <v/>
      </c>
      <c r="P594" s="15">
        <v>592</v>
      </c>
      <c r="Q594" s="8" t="str">
        <f t="shared" si="155"/>
        <v/>
      </c>
      <c r="R594" s="201"/>
      <c r="S594" s="22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x14ac:dyDescent="0.25">
      <c r="A595" s="8">
        <f t="shared" si="143"/>
        <v>0</v>
      </c>
      <c r="B595" s="9"/>
      <c r="C595" s="9"/>
      <c r="D595" s="10" t="str">
        <f t="shared" si="144"/>
        <v/>
      </c>
      <c r="E595" s="10" t="str">
        <f t="shared" si="145"/>
        <v/>
      </c>
      <c r="F595" s="10" t="str">
        <f t="shared" si="146"/>
        <v/>
      </c>
      <c r="G595" s="10" t="str">
        <f t="shared" si="156"/>
        <v/>
      </c>
      <c r="H595" s="10" t="str">
        <f t="shared" si="147"/>
        <v/>
      </c>
      <c r="I595" s="10" t="str">
        <f t="shared" si="148"/>
        <v/>
      </c>
      <c r="J595" s="10" t="str">
        <f t="shared" si="149"/>
        <v/>
      </c>
      <c r="K595" s="12" t="str">
        <f t="shared" si="150"/>
        <v/>
      </c>
      <c r="L595" s="10" t="str">
        <f t="shared" si="151"/>
        <v/>
      </c>
      <c r="M595" s="13" t="str">
        <f t="shared" si="152"/>
        <v/>
      </c>
      <c r="N595" s="14" t="str">
        <f t="shared" si="153"/>
        <v/>
      </c>
      <c r="O595" s="14" t="str">
        <f t="shared" si="154"/>
        <v/>
      </c>
      <c r="P595" s="15">
        <v>593</v>
      </c>
      <c r="Q595" s="8" t="str">
        <f t="shared" si="155"/>
        <v/>
      </c>
      <c r="R595" s="201"/>
      <c r="S595" s="22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x14ac:dyDescent="0.25">
      <c r="A596" s="8">
        <f t="shared" si="143"/>
        <v>0</v>
      </c>
      <c r="B596" s="9"/>
      <c r="C596" s="9"/>
      <c r="D596" s="10" t="str">
        <f t="shared" si="144"/>
        <v/>
      </c>
      <c r="E596" s="10" t="str">
        <f t="shared" si="145"/>
        <v/>
      </c>
      <c r="F596" s="10" t="str">
        <f t="shared" si="146"/>
        <v/>
      </c>
      <c r="G596" s="10" t="str">
        <f t="shared" si="156"/>
        <v/>
      </c>
      <c r="H596" s="10" t="str">
        <f t="shared" si="147"/>
        <v/>
      </c>
      <c r="I596" s="10" t="str">
        <f t="shared" si="148"/>
        <v/>
      </c>
      <c r="J596" s="10" t="str">
        <f t="shared" si="149"/>
        <v/>
      </c>
      <c r="K596" s="12" t="str">
        <f t="shared" si="150"/>
        <v/>
      </c>
      <c r="L596" s="10" t="str">
        <f t="shared" si="151"/>
        <v/>
      </c>
      <c r="M596" s="13" t="str">
        <f t="shared" si="152"/>
        <v/>
      </c>
      <c r="N596" s="14" t="str">
        <f t="shared" si="153"/>
        <v/>
      </c>
      <c r="O596" s="14" t="str">
        <f t="shared" si="154"/>
        <v/>
      </c>
      <c r="P596" s="15">
        <v>594</v>
      </c>
      <c r="Q596" s="8" t="str">
        <f t="shared" si="155"/>
        <v/>
      </c>
      <c r="R596" s="201"/>
      <c r="S596" s="22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x14ac:dyDescent="0.25">
      <c r="A597" s="8">
        <f t="shared" si="143"/>
        <v>0</v>
      </c>
      <c r="B597" s="9"/>
      <c r="C597" s="9"/>
      <c r="D597" s="10" t="str">
        <f t="shared" si="144"/>
        <v/>
      </c>
      <c r="E597" s="10" t="str">
        <f t="shared" si="145"/>
        <v/>
      </c>
      <c r="F597" s="10" t="str">
        <f t="shared" si="146"/>
        <v/>
      </c>
      <c r="G597" s="10" t="str">
        <f t="shared" si="156"/>
        <v/>
      </c>
      <c r="H597" s="10" t="str">
        <f t="shared" si="147"/>
        <v/>
      </c>
      <c r="I597" s="10" t="str">
        <f t="shared" si="148"/>
        <v/>
      </c>
      <c r="J597" s="10" t="str">
        <f t="shared" si="149"/>
        <v/>
      </c>
      <c r="K597" s="12" t="str">
        <f t="shared" si="150"/>
        <v/>
      </c>
      <c r="L597" s="10" t="str">
        <f t="shared" si="151"/>
        <v/>
      </c>
      <c r="M597" s="13" t="str">
        <f t="shared" si="152"/>
        <v/>
      </c>
      <c r="N597" s="14" t="str">
        <f t="shared" si="153"/>
        <v/>
      </c>
      <c r="O597" s="14" t="str">
        <f t="shared" si="154"/>
        <v/>
      </c>
      <c r="P597" s="15">
        <v>595</v>
      </c>
      <c r="Q597" s="8" t="str">
        <f t="shared" si="155"/>
        <v/>
      </c>
      <c r="R597" s="201"/>
      <c r="S597" s="22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x14ac:dyDescent="0.25">
      <c r="A598" s="8">
        <f t="shared" si="143"/>
        <v>0</v>
      </c>
      <c r="B598" s="9"/>
      <c r="C598" s="9"/>
      <c r="D598" s="10" t="str">
        <f t="shared" si="144"/>
        <v/>
      </c>
      <c r="E598" s="10" t="str">
        <f t="shared" si="145"/>
        <v/>
      </c>
      <c r="F598" s="10" t="str">
        <f t="shared" si="146"/>
        <v/>
      </c>
      <c r="G598" s="10" t="str">
        <f t="shared" si="156"/>
        <v/>
      </c>
      <c r="H598" s="10" t="str">
        <f t="shared" si="147"/>
        <v/>
      </c>
      <c r="I598" s="10" t="str">
        <f t="shared" si="148"/>
        <v/>
      </c>
      <c r="J598" s="10" t="str">
        <f t="shared" si="149"/>
        <v/>
      </c>
      <c r="K598" s="12" t="str">
        <f t="shared" si="150"/>
        <v/>
      </c>
      <c r="L598" s="10" t="str">
        <f t="shared" si="151"/>
        <v/>
      </c>
      <c r="M598" s="13" t="str">
        <f t="shared" si="152"/>
        <v/>
      </c>
      <c r="N598" s="14" t="str">
        <f t="shared" si="153"/>
        <v/>
      </c>
      <c r="O598" s="14" t="str">
        <f t="shared" si="154"/>
        <v/>
      </c>
      <c r="P598" s="15">
        <v>596</v>
      </c>
      <c r="Q598" s="8" t="str">
        <f t="shared" si="155"/>
        <v/>
      </c>
      <c r="R598" s="201"/>
      <c r="S598" s="22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x14ac:dyDescent="0.25">
      <c r="A599" s="8">
        <f t="shared" si="143"/>
        <v>0</v>
      </c>
      <c r="B599" s="9"/>
      <c r="C599" s="9"/>
      <c r="D599" s="10" t="str">
        <f t="shared" si="144"/>
        <v/>
      </c>
      <c r="E599" s="10" t="str">
        <f t="shared" si="145"/>
        <v/>
      </c>
      <c r="F599" s="10" t="str">
        <f t="shared" si="146"/>
        <v/>
      </c>
      <c r="G599" s="10" t="str">
        <f t="shared" si="156"/>
        <v/>
      </c>
      <c r="H599" s="10" t="str">
        <f t="shared" si="147"/>
        <v/>
      </c>
      <c r="I599" s="10" t="str">
        <f t="shared" si="148"/>
        <v/>
      </c>
      <c r="J599" s="10" t="str">
        <f t="shared" si="149"/>
        <v/>
      </c>
      <c r="K599" s="12" t="str">
        <f t="shared" si="150"/>
        <v/>
      </c>
      <c r="L599" s="10" t="str">
        <f t="shared" si="151"/>
        <v/>
      </c>
      <c r="M599" s="13" t="str">
        <f t="shared" si="152"/>
        <v/>
      </c>
      <c r="N599" s="14" t="str">
        <f t="shared" si="153"/>
        <v/>
      </c>
      <c r="O599" s="14" t="str">
        <f t="shared" si="154"/>
        <v/>
      </c>
      <c r="P599" s="15">
        <v>597</v>
      </c>
      <c r="Q599" s="8" t="str">
        <f t="shared" si="155"/>
        <v/>
      </c>
      <c r="R599" s="201"/>
      <c r="S599" s="22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x14ac:dyDescent="0.25">
      <c r="A600" s="8">
        <f t="shared" si="143"/>
        <v>0</v>
      </c>
      <c r="B600" s="9"/>
      <c r="C600" s="9"/>
      <c r="D600" s="10" t="str">
        <f t="shared" si="144"/>
        <v/>
      </c>
      <c r="E600" s="10" t="str">
        <f t="shared" si="145"/>
        <v/>
      </c>
      <c r="F600" s="10" t="str">
        <f t="shared" si="146"/>
        <v/>
      </c>
      <c r="G600" s="10" t="str">
        <f t="shared" si="156"/>
        <v/>
      </c>
      <c r="H600" s="10" t="str">
        <f t="shared" si="147"/>
        <v/>
      </c>
      <c r="I600" s="10" t="str">
        <f t="shared" si="148"/>
        <v/>
      </c>
      <c r="J600" s="10" t="str">
        <f t="shared" si="149"/>
        <v/>
      </c>
      <c r="K600" s="12" t="str">
        <f t="shared" si="150"/>
        <v/>
      </c>
      <c r="L600" s="10" t="str">
        <f t="shared" si="151"/>
        <v/>
      </c>
      <c r="M600" s="13" t="str">
        <f t="shared" si="152"/>
        <v/>
      </c>
      <c r="N600" s="14" t="str">
        <f t="shared" si="153"/>
        <v/>
      </c>
      <c r="O600" s="14" t="str">
        <f t="shared" si="154"/>
        <v/>
      </c>
      <c r="P600" s="15">
        <v>598</v>
      </c>
      <c r="Q600" s="8" t="str">
        <f t="shared" si="155"/>
        <v/>
      </c>
      <c r="R600" s="201"/>
      <c r="S600" s="22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x14ac:dyDescent="0.25">
      <c r="A601" s="8">
        <f t="shared" si="143"/>
        <v>0</v>
      </c>
      <c r="B601" s="9"/>
      <c r="C601" s="9"/>
      <c r="D601" s="10" t="str">
        <f t="shared" si="144"/>
        <v/>
      </c>
      <c r="E601" s="10" t="str">
        <f t="shared" si="145"/>
        <v/>
      </c>
      <c r="F601" s="10" t="str">
        <f t="shared" si="146"/>
        <v/>
      </c>
      <c r="G601" s="10" t="str">
        <f t="shared" si="156"/>
        <v/>
      </c>
      <c r="H601" s="10" t="str">
        <f t="shared" si="147"/>
        <v/>
      </c>
      <c r="I601" s="10" t="str">
        <f t="shared" si="148"/>
        <v/>
      </c>
      <c r="J601" s="10" t="str">
        <f t="shared" si="149"/>
        <v/>
      </c>
      <c r="K601" s="12" t="str">
        <f t="shared" si="150"/>
        <v/>
      </c>
      <c r="L601" s="10" t="str">
        <f t="shared" si="151"/>
        <v/>
      </c>
      <c r="M601" s="13" t="str">
        <f t="shared" si="152"/>
        <v/>
      </c>
      <c r="N601" s="14" t="str">
        <f t="shared" si="153"/>
        <v/>
      </c>
      <c r="O601" s="14" t="str">
        <f t="shared" si="154"/>
        <v/>
      </c>
      <c r="P601" s="15">
        <v>599</v>
      </c>
      <c r="Q601" s="8" t="str">
        <f t="shared" si="155"/>
        <v/>
      </c>
      <c r="R601" s="201"/>
      <c r="S601" s="22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x14ac:dyDescent="0.25">
      <c r="A602" s="8">
        <f t="shared" si="143"/>
        <v>0</v>
      </c>
      <c r="B602" s="9"/>
      <c r="C602" s="9"/>
      <c r="D602" s="10" t="str">
        <f t="shared" si="144"/>
        <v/>
      </c>
      <c r="E602" s="10" t="str">
        <f t="shared" si="145"/>
        <v/>
      </c>
      <c r="F602" s="10" t="str">
        <f t="shared" si="146"/>
        <v/>
      </c>
      <c r="G602" s="10" t="str">
        <f t="shared" si="156"/>
        <v/>
      </c>
      <c r="H602" s="10" t="str">
        <f t="shared" si="147"/>
        <v/>
      </c>
      <c r="I602" s="10" t="str">
        <f t="shared" si="148"/>
        <v/>
      </c>
      <c r="J602" s="10" t="str">
        <f t="shared" si="149"/>
        <v/>
      </c>
      <c r="K602" s="12" t="str">
        <f t="shared" si="150"/>
        <v/>
      </c>
      <c r="L602" s="10" t="str">
        <f t="shared" si="151"/>
        <v/>
      </c>
      <c r="M602" s="13" t="str">
        <f t="shared" si="152"/>
        <v/>
      </c>
      <c r="N602" s="14" t="str">
        <f t="shared" si="153"/>
        <v/>
      </c>
      <c r="O602" s="14" t="str">
        <f t="shared" si="154"/>
        <v/>
      </c>
      <c r="P602" s="15">
        <v>600</v>
      </c>
      <c r="Q602" s="8" t="str">
        <f t="shared" si="155"/>
        <v/>
      </c>
      <c r="R602" s="201"/>
      <c r="S602" s="22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x14ac:dyDescent="0.25">
      <c r="A603" s="8">
        <f t="shared" si="143"/>
        <v>0</v>
      </c>
      <c r="B603" s="9"/>
      <c r="C603" s="9"/>
      <c r="D603" s="10" t="str">
        <f t="shared" si="144"/>
        <v/>
      </c>
      <c r="E603" s="10" t="str">
        <f t="shared" si="145"/>
        <v/>
      </c>
      <c r="F603" s="10" t="str">
        <f t="shared" si="146"/>
        <v/>
      </c>
      <c r="G603" s="10" t="str">
        <f t="shared" si="156"/>
        <v/>
      </c>
      <c r="H603" s="10" t="str">
        <f t="shared" si="147"/>
        <v/>
      </c>
      <c r="I603" s="10" t="str">
        <f t="shared" si="148"/>
        <v/>
      </c>
      <c r="J603" s="10" t="str">
        <f t="shared" si="149"/>
        <v/>
      </c>
      <c r="K603" s="12" t="str">
        <f t="shared" si="150"/>
        <v/>
      </c>
      <c r="L603" s="10" t="str">
        <f t="shared" si="151"/>
        <v/>
      </c>
      <c r="M603" s="13" t="str">
        <f t="shared" si="152"/>
        <v/>
      </c>
      <c r="N603" s="14" t="str">
        <f t="shared" si="153"/>
        <v/>
      </c>
      <c r="O603" s="14" t="str">
        <f t="shared" si="154"/>
        <v/>
      </c>
      <c r="P603" s="15">
        <v>601</v>
      </c>
      <c r="Q603" s="8" t="str">
        <f t="shared" si="155"/>
        <v/>
      </c>
      <c r="R603" s="201"/>
      <c r="S603" s="22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x14ac:dyDescent="0.25">
      <c r="A604" s="8">
        <f t="shared" si="143"/>
        <v>0</v>
      </c>
      <c r="B604" s="9"/>
      <c r="C604" s="9"/>
      <c r="D604" s="10" t="str">
        <f t="shared" si="144"/>
        <v/>
      </c>
      <c r="E604" s="10" t="str">
        <f t="shared" si="145"/>
        <v/>
      </c>
      <c r="F604" s="10" t="str">
        <f t="shared" si="146"/>
        <v/>
      </c>
      <c r="G604" s="10" t="str">
        <f t="shared" si="156"/>
        <v/>
      </c>
      <c r="H604" s="10" t="str">
        <f t="shared" si="147"/>
        <v/>
      </c>
      <c r="I604" s="10" t="str">
        <f t="shared" si="148"/>
        <v/>
      </c>
      <c r="J604" s="10" t="str">
        <f t="shared" si="149"/>
        <v/>
      </c>
      <c r="K604" s="12" t="str">
        <f t="shared" si="150"/>
        <v/>
      </c>
      <c r="L604" s="10" t="str">
        <f t="shared" si="151"/>
        <v/>
      </c>
      <c r="M604" s="13" t="str">
        <f t="shared" si="152"/>
        <v/>
      </c>
      <c r="N604" s="14" t="str">
        <f t="shared" si="153"/>
        <v/>
      </c>
      <c r="O604" s="14" t="str">
        <f t="shared" si="154"/>
        <v/>
      </c>
      <c r="P604" s="15">
        <v>602</v>
      </c>
      <c r="Q604" s="8" t="str">
        <f t="shared" si="155"/>
        <v/>
      </c>
      <c r="R604" s="201"/>
      <c r="S604" s="22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x14ac:dyDescent="0.25">
      <c r="A605" s="8">
        <f t="shared" si="143"/>
        <v>0</v>
      </c>
      <c r="B605" s="9"/>
      <c r="C605" s="9"/>
      <c r="D605" s="10" t="str">
        <f t="shared" si="144"/>
        <v/>
      </c>
      <c r="E605" s="10" t="str">
        <f t="shared" si="145"/>
        <v/>
      </c>
      <c r="F605" s="10" t="str">
        <f t="shared" si="146"/>
        <v/>
      </c>
      <c r="G605" s="10" t="str">
        <f t="shared" si="156"/>
        <v/>
      </c>
      <c r="H605" s="10" t="str">
        <f t="shared" si="147"/>
        <v/>
      </c>
      <c r="I605" s="10" t="str">
        <f t="shared" si="148"/>
        <v/>
      </c>
      <c r="J605" s="10" t="str">
        <f t="shared" si="149"/>
        <v/>
      </c>
      <c r="K605" s="12" t="str">
        <f t="shared" si="150"/>
        <v/>
      </c>
      <c r="L605" s="10" t="str">
        <f t="shared" si="151"/>
        <v/>
      </c>
      <c r="M605" s="13" t="str">
        <f t="shared" si="152"/>
        <v/>
      </c>
      <c r="N605" s="14" t="str">
        <f t="shared" si="153"/>
        <v/>
      </c>
      <c r="O605" s="14" t="str">
        <f t="shared" si="154"/>
        <v/>
      </c>
      <c r="P605" s="15">
        <v>603</v>
      </c>
      <c r="Q605" s="8" t="str">
        <f t="shared" si="155"/>
        <v/>
      </c>
      <c r="R605" s="201"/>
      <c r="S605" s="22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x14ac:dyDescent="0.25">
      <c r="A606" s="8">
        <f t="shared" si="143"/>
        <v>0</v>
      </c>
      <c r="B606" s="9"/>
      <c r="C606" s="9"/>
      <c r="D606" s="10" t="str">
        <f t="shared" si="144"/>
        <v/>
      </c>
      <c r="E606" s="10" t="str">
        <f t="shared" si="145"/>
        <v/>
      </c>
      <c r="F606" s="10" t="str">
        <f t="shared" si="146"/>
        <v/>
      </c>
      <c r="G606" s="10" t="str">
        <f t="shared" si="156"/>
        <v/>
      </c>
      <c r="H606" s="10" t="str">
        <f t="shared" si="147"/>
        <v/>
      </c>
      <c r="I606" s="10" t="str">
        <f t="shared" si="148"/>
        <v/>
      </c>
      <c r="J606" s="10" t="str">
        <f t="shared" si="149"/>
        <v/>
      </c>
      <c r="K606" s="12" t="str">
        <f t="shared" si="150"/>
        <v/>
      </c>
      <c r="L606" s="10" t="str">
        <f t="shared" si="151"/>
        <v/>
      </c>
      <c r="M606" s="13" t="str">
        <f t="shared" si="152"/>
        <v/>
      </c>
      <c r="N606" s="14" t="str">
        <f t="shared" si="153"/>
        <v/>
      </c>
      <c r="O606" s="14" t="str">
        <f t="shared" si="154"/>
        <v/>
      </c>
      <c r="P606" s="15">
        <v>604</v>
      </c>
      <c r="Q606" s="8" t="str">
        <f t="shared" si="155"/>
        <v/>
      </c>
      <c r="R606" s="201"/>
      <c r="S606" s="22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x14ac:dyDescent="0.25">
      <c r="A607" s="8">
        <f t="shared" si="143"/>
        <v>0</v>
      </c>
      <c r="B607" s="9"/>
      <c r="C607" s="9"/>
      <c r="D607" s="10" t="str">
        <f t="shared" si="144"/>
        <v/>
      </c>
      <c r="E607" s="10" t="str">
        <f t="shared" si="145"/>
        <v/>
      </c>
      <c r="F607" s="10" t="str">
        <f t="shared" si="146"/>
        <v/>
      </c>
      <c r="G607" s="10" t="str">
        <f t="shared" si="156"/>
        <v/>
      </c>
      <c r="H607" s="10" t="str">
        <f t="shared" si="147"/>
        <v/>
      </c>
      <c r="I607" s="10" t="str">
        <f t="shared" si="148"/>
        <v/>
      </c>
      <c r="J607" s="10" t="str">
        <f t="shared" si="149"/>
        <v/>
      </c>
      <c r="K607" s="12" t="str">
        <f t="shared" si="150"/>
        <v/>
      </c>
      <c r="L607" s="10" t="str">
        <f t="shared" si="151"/>
        <v/>
      </c>
      <c r="M607" s="13" t="str">
        <f t="shared" si="152"/>
        <v/>
      </c>
      <c r="N607" s="14" t="str">
        <f t="shared" si="153"/>
        <v/>
      </c>
      <c r="O607" s="14" t="str">
        <f t="shared" si="154"/>
        <v/>
      </c>
      <c r="P607" s="15">
        <v>605</v>
      </c>
      <c r="Q607" s="8" t="str">
        <f t="shared" si="155"/>
        <v/>
      </c>
      <c r="R607" s="201"/>
      <c r="S607" s="22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x14ac:dyDescent="0.25">
      <c r="A608" s="8">
        <f t="shared" si="143"/>
        <v>0</v>
      </c>
      <c r="B608" s="9"/>
      <c r="C608" s="9"/>
      <c r="D608" s="10" t="str">
        <f t="shared" si="144"/>
        <v/>
      </c>
      <c r="E608" s="10" t="str">
        <f t="shared" si="145"/>
        <v/>
      </c>
      <c r="F608" s="10" t="str">
        <f t="shared" si="146"/>
        <v/>
      </c>
      <c r="G608" s="10" t="str">
        <f t="shared" si="156"/>
        <v/>
      </c>
      <c r="H608" s="10" t="str">
        <f t="shared" si="147"/>
        <v/>
      </c>
      <c r="I608" s="10" t="str">
        <f t="shared" si="148"/>
        <v/>
      </c>
      <c r="J608" s="10" t="str">
        <f t="shared" si="149"/>
        <v/>
      </c>
      <c r="K608" s="12" t="str">
        <f t="shared" si="150"/>
        <v/>
      </c>
      <c r="L608" s="10" t="str">
        <f t="shared" si="151"/>
        <v/>
      </c>
      <c r="M608" s="13" t="str">
        <f t="shared" si="152"/>
        <v/>
      </c>
      <c r="N608" s="14" t="str">
        <f t="shared" si="153"/>
        <v/>
      </c>
      <c r="O608" s="14" t="str">
        <f t="shared" si="154"/>
        <v/>
      </c>
      <c r="P608" s="15">
        <v>606</v>
      </c>
      <c r="Q608" s="8" t="str">
        <f t="shared" si="155"/>
        <v/>
      </c>
      <c r="R608" s="201"/>
      <c r="S608" s="22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x14ac:dyDescent="0.25">
      <c r="A609" s="8">
        <f t="shared" si="143"/>
        <v>0</v>
      </c>
      <c r="B609" s="9"/>
      <c r="C609" s="9"/>
      <c r="D609" s="10" t="str">
        <f t="shared" si="144"/>
        <v/>
      </c>
      <c r="E609" s="10" t="str">
        <f t="shared" si="145"/>
        <v/>
      </c>
      <c r="F609" s="10" t="str">
        <f t="shared" si="146"/>
        <v/>
      </c>
      <c r="G609" s="10" t="str">
        <f t="shared" si="156"/>
        <v/>
      </c>
      <c r="H609" s="10" t="str">
        <f t="shared" si="147"/>
        <v/>
      </c>
      <c r="I609" s="10" t="str">
        <f t="shared" si="148"/>
        <v/>
      </c>
      <c r="J609" s="10" t="str">
        <f t="shared" si="149"/>
        <v/>
      </c>
      <c r="K609" s="12" t="str">
        <f t="shared" si="150"/>
        <v/>
      </c>
      <c r="L609" s="10" t="str">
        <f t="shared" si="151"/>
        <v/>
      </c>
      <c r="M609" s="13" t="str">
        <f t="shared" si="152"/>
        <v/>
      </c>
      <c r="N609" s="14" t="str">
        <f t="shared" si="153"/>
        <v/>
      </c>
      <c r="O609" s="14" t="str">
        <f t="shared" si="154"/>
        <v/>
      </c>
      <c r="P609" s="15">
        <v>607</v>
      </c>
      <c r="Q609" s="8" t="str">
        <f t="shared" si="155"/>
        <v/>
      </c>
      <c r="R609" s="201"/>
      <c r="S609" s="22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x14ac:dyDescent="0.25">
      <c r="A610" s="8">
        <f t="shared" si="143"/>
        <v>0</v>
      </c>
      <c r="B610" s="9"/>
      <c r="C610" s="9"/>
      <c r="D610" s="10" t="str">
        <f t="shared" si="144"/>
        <v/>
      </c>
      <c r="E610" s="10" t="str">
        <f t="shared" si="145"/>
        <v/>
      </c>
      <c r="F610" s="10" t="str">
        <f t="shared" si="146"/>
        <v/>
      </c>
      <c r="G610" s="10" t="str">
        <f t="shared" si="156"/>
        <v/>
      </c>
      <c r="H610" s="10" t="str">
        <f t="shared" si="147"/>
        <v/>
      </c>
      <c r="I610" s="10" t="str">
        <f t="shared" si="148"/>
        <v/>
      </c>
      <c r="J610" s="10" t="str">
        <f t="shared" si="149"/>
        <v/>
      </c>
      <c r="K610" s="12" t="str">
        <f t="shared" si="150"/>
        <v/>
      </c>
      <c r="L610" s="10" t="str">
        <f t="shared" si="151"/>
        <v/>
      </c>
      <c r="M610" s="13" t="str">
        <f t="shared" si="152"/>
        <v/>
      </c>
      <c r="N610" s="14" t="str">
        <f t="shared" si="153"/>
        <v/>
      </c>
      <c r="O610" s="14" t="str">
        <f t="shared" si="154"/>
        <v/>
      </c>
      <c r="P610" s="15">
        <v>608</v>
      </c>
      <c r="Q610" s="8" t="str">
        <f t="shared" si="155"/>
        <v/>
      </c>
      <c r="R610" s="201"/>
      <c r="S610" s="22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x14ac:dyDescent="0.25">
      <c r="A611" s="8">
        <f t="shared" si="143"/>
        <v>0</v>
      </c>
      <c r="B611" s="9"/>
      <c r="C611" s="9"/>
      <c r="D611" s="10" t="str">
        <f t="shared" si="144"/>
        <v/>
      </c>
      <c r="E611" s="10" t="str">
        <f t="shared" si="145"/>
        <v/>
      </c>
      <c r="F611" s="10" t="str">
        <f t="shared" si="146"/>
        <v/>
      </c>
      <c r="G611" s="10" t="str">
        <f t="shared" si="156"/>
        <v/>
      </c>
      <c r="H611" s="10" t="str">
        <f t="shared" si="147"/>
        <v/>
      </c>
      <c r="I611" s="10" t="str">
        <f t="shared" si="148"/>
        <v/>
      </c>
      <c r="J611" s="10" t="str">
        <f t="shared" si="149"/>
        <v/>
      </c>
      <c r="K611" s="12" t="str">
        <f t="shared" si="150"/>
        <v/>
      </c>
      <c r="L611" s="10" t="str">
        <f t="shared" si="151"/>
        <v/>
      </c>
      <c r="M611" s="13" t="str">
        <f t="shared" si="152"/>
        <v/>
      </c>
      <c r="N611" s="14" t="str">
        <f t="shared" si="153"/>
        <v/>
      </c>
      <c r="O611" s="14" t="str">
        <f t="shared" si="154"/>
        <v/>
      </c>
      <c r="P611" s="15">
        <v>609</v>
      </c>
      <c r="Q611" s="8" t="str">
        <f t="shared" si="155"/>
        <v/>
      </c>
      <c r="R611" s="201"/>
      <c r="S611" s="22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x14ac:dyDescent="0.25">
      <c r="A612" s="8">
        <f t="shared" si="143"/>
        <v>0</v>
      </c>
      <c r="B612" s="9"/>
      <c r="C612" s="9"/>
      <c r="D612" s="10" t="str">
        <f t="shared" si="144"/>
        <v/>
      </c>
      <c r="E612" s="10" t="str">
        <f t="shared" si="145"/>
        <v/>
      </c>
      <c r="F612" s="10" t="str">
        <f t="shared" si="146"/>
        <v/>
      </c>
      <c r="G612" s="10" t="str">
        <f t="shared" si="156"/>
        <v/>
      </c>
      <c r="H612" s="10" t="str">
        <f t="shared" si="147"/>
        <v/>
      </c>
      <c r="I612" s="10" t="str">
        <f t="shared" si="148"/>
        <v/>
      </c>
      <c r="J612" s="10" t="str">
        <f t="shared" si="149"/>
        <v/>
      </c>
      <c r="K612" s="12" t="str">
        <f t="shared" si="150"/>
        <v/>
      </c>
      <c r="L612" s="10" t="str">
        <f t="shared" si="151"/>
        <v/>
      </c>
      <c r="M612" s="13" t="str">
        <f t="shared" si="152"/>
        <v/>
      </c>
      <c r="N612" s="14" t="str">
        <f t="shared" si="153"/>
        <v/>
      </c>
      <c r="O612" s="14" t="str">
        <f t="shared" si="154"/>
        <v/>
      </c>
      <c r="P612" s="15">
        <v>610</v>
      </c>
      <c r="Q612" s="8" t="str">
        <f t="shared" si="155"/>
        <v/>
      </c>
      <c r="R612" s="201"/>
      <c r="S612" s="22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x14ac:dyDescent="0.25">
      <c r="A613" s="8">
        <f t="shared" si="143"/>
        <v>0</v>
      </c>
      <c r="B613" s="9"/>
      <c r="C613" s="9"/>
      <c r="D613" s="10" t="str">
        <f t="shared" si="144"/>
        <v/>
      </c>
      <c r="E613" s="10" t="str">
        <f t="shared" si="145"/>
        <v/>
      </c>
      <c r="F613" s="10" t="str">
        <f t="shared" si="146"/>
        <v/>
      </c>
      <c r="G613" s="10" t="str">
        <f t="shared" si="156"/>
        <v/>
      </c>
      <c r="H613" s="10" t="str">
        <f t="shared" si="147"/>
        <v/>
      </c>
      <c r="I613" s="10" t="str">
        <f t="shared" si="148"/>
        <v/>
      </c>
      <c r="J613" s="10" t="str">
        <f t="shared" si="149"/>
        <v/>
      </c>
      <c r="K613" s="12" t="str">
        <f t="shared" si="150"/>
        <v/>
      </c>
      <c r="L613" s="10" t="str">
        <f t="shared" si="151"/>
        <v/>
      </c>
      <c r="M613" s="13" t="str">
        <f t="shared" si="152"/>
        <v/>
      </c>
      <c r="N613" s="14" t="str">
        <f t="shared" si="153"/>
        <v/>
      </c>
      <c r="O613" s="14" t="str">
        <f t="shared" si="154"/>
        <v/>
      </c>
      <c r="P613" s="15">
        <v>611</v>
      </c>
      <c r="Q613" s="8" t="str">
        <f t="shared" si="155"/>
        <v/>
      </c>
      <c r="R613" s="201"/>
      <c r="S613" s="22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x14ac:dyDescent="0.25">
      <c r="A614" s="8">
        <f t="shared" si="143"/>
        <v>0</v>
      </c>
      <c r="B614" s="9"/>
      <c r="C614" s="9"/>
      <c r="D614" s="10" t="str">
        <f t="shared" si="144"/>
        <v/>
      </c>
      <c r="E614" s="10" t="str">
        <f t="shared" si="145"/>
        <v/>
      </c>
      <c r="F614" s="10" t="str">
        <f t="shared" si="146"/>
        <v/>
      </c>
      <c r="G614" s="10" t="str">
        <f t="shared" si="156"/>
        <v/>
      </c>
      <c r="H614" s="10" t="str">
        <f t="shared" si="147"/>
        <v/>
      </c>
      <c r="I614" s="10" t="str">
        <f t="shared" si="148"/>
        <v/>
      </c>
      <c r="J614" s="10" t="str">
        <f t="shared" si="149"/>
        <v/>
      </c>
      <c r="K614" s="12" t="str">
        <f t="shared" si="150"/>
        <v/>
      </c>
      <c r="L614" s="10" t="str">
        <f t="shared" si="151"/>
        <v/>
      </c>
      <c r="M614" s="13" t="str">
        <f t="shared" si="152"/>
        <v/>
      </c>
      <c r="N614" s="14" t="str">
        <f t="shared" si="153"/>
        <v/>
      </c>
      <c r="O614" s="14" t="str">
        <f t="shared" si="154"/>
        <v/>
      </c>
      <c r="P614" s="15">
        <v>612</v>
      </c>
      <c r="Q614" s="8" t="str">
        <f t="shared" si="155"/>
        <v/>
      </c>
      <c r="R614" s="201"/>
      <c r="S614" s="22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x14ac:dyDescent="0.25">
      <c r="A615" s="8">
        <f t="shared" si="143"/>
        <v>0</v>
      </c>
      <c r="B615" s="9"/>
      <c r="C615" s="9"/>
      <c r="D615" s="10" t="str">
        <f t="shared" si="144"/>
        <v/>
      </c>
      <c r="E615" s="10" t="str">
        <f t="shared" si="145"/>
        <v/>
      </c>
      <c r="F615" s="10" t="str">
        <f t="shared" si="146"/>
        <v/>
      </c>
      <c r="G615" s="10" t="str">
        <f t="shared" si="156"/>
        <v/>
      </c>
      <c r="H615" s="10" t="str">
        <f t="shared" si="147"/>
        <v/>
      </c>
      <c r="I615" s="10" t="str">
        <f t="shared" si="148"/>
        <v/>
      </c>
      <c r="J615" s="10" t="str">
        <f t="shared" si="149"/>
        <v/>
      </c>
      <c r="K615" s="12" t="str">
        <f t="shared" si="150"/>
        <v/>
      </c>
      <c r="L615" s="10" t="str">
        <f t="shared" si="151"/>
        <v/>
      </c>
      <c r="M615" s="13" t="str">
        <f t="shared" si="152"/>
        <v/>
      </c>
      <c r="N615" s="14" t="str">
        <f t="shared" si="153"/>
        <v/>
      </c>
      <c r="O615" s="14" t="str">
        <f t="shared" si="154"/>
        <v/>
      </c>
      <c r="P615" s="15">
        <v>613</v>
      </c>
      <c r="Q615" s="8" t="str">
        <f t="shared" si="155"/>
        <v/>
      </c>
      <c r="R615" s="201"/>
      <c r="S615" s="22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x14ac:dyDescent="0.25">
      <c r="A616" s="8">
        <f t="shared" si="143"/>
        <v>0</v>
      </c>
      <c r="B616" s="9"/>
      <c r="C616" s="9"/>
      <c r="D616" s="10" t="str">
        <f t="shared" si="144"/>
        <v/>
      </c>
      <c r="E616" s="10" t="str">
        <f t="shared" si="145"/>
        <v/>
      </c>
      <c r="F616" s="10" t="str">
        <f t="shared" si="146"/>
        <v/>
      </c>
      <c r="G616" s="10" t="str">
        <f t="shared" si="156"/>
        <v/>
      </c>
      <c r="H616" s="10" t="str">
        <f t="shared" si="147"/>
        <v/>
      </c>
      <c r="I616" s="10" t="str">
        <f t="shared" si="148"/>
        <v/>
      </c>
      <c r="J616" s="10" t="str">
        <f t="shared" si="149"/>
        <v/>
      </c>
      <c r="K616" s="12" t="str">
        <f t="shared" si="150"/>
        <v/>
      </c>
      <c r="L616" s="10" t="str">
        <f t="shared" si="151"/>
        <v/>
      </c>
      <c r="M616" s="13" t="str">
        <f t="shared" si="152"/>
        <v/>
      </c>
      <c r="N616" s="14" t="str">
        <f t="shared" si="153"/>
        <v/>
      </c>
      <c r="O616" s="14" t="str">
        <f t="shared" si="154"/>
        <v/>
      </c>
      <c r="P616" s="15">
        <v>614</v>
      </c>
      <c r="Q616" s="8" t="str">
        <f t="shared" si="155"/>
        <v/>
      </c>
      <c r="R616" s="201"/>
      <c r="S616" s="22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x14ac:dyDescent="0.25">
      <c r="A617" s="8">
        <f t="shared" si="143"/>
        <v>0</v>
      </c>
      <c r="B617" s="9"/>
      <c r="C617" s="9"/>
      <c r="D617" s="10" t="str">
        <f t="shared" si="144"/>
        <v/>
      </c>
      <c r="E617" s="10" t="str">
        <f t="shared" si="145"/>
        <v/>
      </c>
      <c r="F617" s="10" t="str">
        <f t="shared" si="146"/>
        <v/>
      </c>
      <c r="G617" s="10" t="str">
        <f t="shared" si="156"/>
        <v/>
      </c>
      <c r="H617" s="10" t="str">
        <f t="shared" si="147"/>
        <v/>
      </c>
      <c r="I617" s="10" t="str">
        <f t="shared" si="148"/>
        <v/>
      </c>
      <c r="J617" s="10" t="str">
        <f t="shared" si="149"/>
        <v/>
      </c>
      <c r="K617" s="12" t="str">
        <f t="shared" si="150"/>
        <v/>
      </c>
      <c r="L617" s="10" t="str">
        <f t="shared" si="151"/>
        <v/>
      </c>
      <c r="M617" s="13" t="str">
        <f t="shared" si="152"/>
        <v/>
      </c>
      <c r="N617" s="14" t="str">
        <f t="shared" si="153"/>
        <v/>
      </c>
      <c r="O617" s="14" t="str">
        <f t="shared" si="154"/>
        <v/>
      </c>
      <c r="P617" s="15">
        <v>615</v>
      </c>
      <c r="Q617" s="8" t="str">
        <f t="shared" si="155"/>
        <v/>
      </c>
      <c r="R617" s="201"/>
      <c r="S617" s="22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x14ac:dyDescent="0.25">
      <c r="A618" s="8">
        <f t="shared" si="143"/>
        <v>0</v>
      </c>
      <c r="B618" s="9"/>
      <c r="C618" s="9"/>
      <c r="D618" s="10" t="str">
        <f t="shared" si="144"/>
        <v/>
      </c>
      <c r="E618" s="10" t="str">
        <f t="shared" si="145"/>
        <v/>
      </c>
      <c r="F618" s="10" t="str">
        <f t="shared" si="146"/>
        <v/>
      </c>
      <c r="G618" s="10" t="str">
        <f t="shared" si="156"/>
        <v/>
      </c>
      <c r="H618" s="10" t="str">
        <f t="shared" si="147"/>
        <v/>
      </c>
      <c r="I618" s="10" t="str">
        <f t="shared" si="148"/>
        <v/>
      </c>
      <c r="J618" s="10" t="str">
        <f t="shared" si="149"/>
        <v/>
      </c>
      <c r="K618" s="12" t="str">
        <f t="shared" si="150"/>
        <v/>
      </c>
      <c r="L618" s="10" t="str">
        <f t="shared" si="151"/>
        <v/>
      </c>
      <c r="M618" s="13" t="str">
        <f t="shared" si="152"/>
        <v/>
      </c>
      <c r="N618" s="14" t="str">
        <f t="shared" si="153"/>
        <v/>
      </c>
      <c r="O618" s="14" t="str">
        <f t="shared" si="154"/>
        <v/>
      </c>
      <c r="P618" s="15">
        <v>616</v>
      </c>
      <c r="Q618" s="8" t="str">
        <f t="shared" si="155"/>
        <v/>
      </c>
      <c r="R618" s="201"/>
      <c r="S618" s="22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x14ac:dyDescent="0.25">
      <c r="A619" s="8">
        <f t="shared" si="143"/>
        <v>0</v>
      </c>
      <c r="B619" s="9"/>
      <c r="C619" s="9"/>
      <c r="D619" s="10" t="str">
        <f t="shared" si="144"/>
        <v/>
      </c>
      <c r="E619" s="10" t="str">
        <f t="shared" si="145"/>
        <v/>
      </c>
      <c r="F619" s="10" t="str">
        <f t="shared" si="146"/>
        <v/>
      </c>
      <c r="G619" s="10" t="str">
        <f t="shared" si="156"/>
        <v/>
      </c>
      <c r="H619" s="10" t="str">
        <f t="shared" si="147"/>
        <v/>
      </c>
      <c r="I619" s="10" t="str">
        <f t="shared" si="148"/>
        <v/>
      </c>
      <c r="J619" s="10" t="str">
        <f t="shared" si="149"/>
        <v/>
      </c>
      <c r="K619" s="12" t="str">
        <f t="shared" si="150"/>
        <v/>
      </c>
      <c r="L619" s="10" t="str">
        <f t="shared" si="151"/>
        <v/>
      </c>
      <c r="M619" s="13" t="str">
        <f t="shared" si="152"/>
        <v/>
      </c>
      <c r="N619" s="14" t="str">
        <f t="shared" si="153"/>
        <v/>
      </c>
      <c r="O619" s="14" t="str">
        <f t="shared" si="154"/>
        <v/>
      </c>
      <c r="P619" s="15">
        <v>617</v>
      </c>
      <c r="Q619" s="8" t="str">
        <f t="shared" si="155"/>
        <v/>
      </c>
      <c r="R619" s="201"/>
      <c r="S619" s="22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x14ac:dyDescent="0.25">
      <c r="A620" s="8">
        <f t="shared" si="143"/>
        <v>0</v>
      </c>
      <c r="B620" s="9"/>
      <c r="C620" s="9"/>
      <c r="D620" s="10" t="str">
        <f t="shared" si="144"/>
        <v/>
      </c>
      <c r="E620" s="10" t="str">
        <f t="shared" si="145"/>
        <v/>
      </c>
      <c r="F620" s="10" t="str">
        <f t="shared" si="146"/>
        <v/>
      </c>
      <c r="G620" s="10" t="str">
        <f t="shared" si="156"/>
        <v/>
      </c>
      <c r="H620" s="10" t="str">
        <f t="shared" si="147"/>
        <v/>
      </c>
      <c r="I620" s="10" t="str">
        <f t="shared" si="148"/>
        <v/>
      </c>
      <c r="J620" s="10" t="str">
        <f t="shared" si="149"/>
        <v/>
      </c>
      <c r="K620" s="12" t="str">
        <f t="shared" si="150"/>
        <v/>
      </c>
      <c r="L620" s="10" t="str">
        <f t="shared" si="151"/>
        <v/>
      </c>
      <c r="M620" s="13" t="str">
        <f t="shared" si="152"/>
        <v/>
      </c>
      <c r="N620" s="14" t="str">
        <f t="shared" si="153"/>
        <v/>
      </c>
      <c r="O620" s="14" t="str">
        <f t="shared" si="154"/>
        <v/>
      </c>
      <c r="P620" s="15">
        <v>618</v>
      </c>
      <c r="Q620" s="8" t="str">
        <f t="shared" si="155"/>
        <v/>
      </c>
      <c r="R620" s="201"/>
      <c r="S620" s="22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x14ac:dyDescent="0.25">
      <c r="A621" s="8">
        <f t="shared" si="143"/>
        <v>0</v>
      </c>
      <c r="B621" s="9"/>
      <c r="C621" s="9"/>
      <c r="D621" s="10" t="str">
        <f t="shared" si="144"/>
        <v/>
      </c>
      <c r="E621" s="10" t="str">
        <f t="shared" si="145"/>
        <v/>
      </c>
      <c r="F621" s="10" t="str">
        <f t="shared" si="146"/>
        <v/>
      </c>
      <c r="G621" s="10" t="str">
        <f t="shared" si="156"/>
        <v/>
      </c>
      <c r="H621" s="10" t="str">
        <f t="shared" si="147"/>
        <v/>
      </c>
      <c r="I621" s="10" t="str">
        <f t="shared" si="148"/>
        <v/>
      </c>
      <c r="J621" s="10" t="str">
        <f t="shared" si="149"/>
        <v/>
      </c>
      <c r="K621" s="12" t="str">
        <f t="shared" si="150"/>
        <v/>
      </c>
      <c r="L621" s="10" t="str">
        <f t="shared" si="151"/>
        <v/>
      </c>
      <c r="M621" s="13" t="str">
        <f t="shared" si="152"/>
        <v/>
      </c>
      <c r="N621" s="14" t="str">
        <f t="shared" si="153"/>
        <v/>
      </c>
      <c r="O621" s="14" t="str">
        <f t="shared" si="154"/>
        <v/>
      </c>
      <c r="P621" s="15">
        <v>619</v>
      </c>
      <c r="Q621" s="8" t="str">
        <f t="shared" si="155"/>
        <v/>
      </c>
      <c r="R621" s="201"/>
      <c r="S621" s="22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x14ac:dyDescent="0.25">
      <c r="A622" s="8">
        <f t="shared" si="143"/>
        <v>0</v>
      </c>
      <c r="B622" s="9"/>
      <c r="C622" s="9"/>
      <c r="D622" s="10" t="str">
        <f t="shared" si="144"/>
        <v/>
      </c>
      <c r="E622" s="10" t="str">
        <f t="shared" si="145"/>
        <v/>
      </c>
      <c r="F622" s="10" t="str">
        <f t="shared" si="146"/>
        <v/>
      </c>
      <c r="G622" s="10" t="str">
        <f t="shared" si="156"/>
        <v/>
      </c>
      <c r="H622" s="10" t="str">
        <f t="shared" si="147"/>
        <v/>
      </c>
      <c r="I622" s="10" t="str">
        <f t="shared" si="148"/>
        <v/>
      </c>
      <c r="J622" s="10" t="str">
        <f t="shared" si="149"/>
        <v/>
      </c>
      <c r="K622" s="12" t="str">
        <f t="shared" si="150"/>
        <v/>
      </c>
      <c r="L622" s="10" t="str">
        <f t="shared" si="151"/>
        <v/>
      </c>
      <c r="M622" s="13" t="str">
        <f t="shared" si="152"/>
        <v/>
      </c>
      <c r="N622" s="14" t="str">
        <f t="shared" si="153"/>
        <v/>
      </c>
      <c r="O622" s="14" t="str">
        <f t="shared" si="154"/>
        <v/>
      </c>
      <c r="P622" s="15">
        <v>620</v>
      </c>
      <c r="Q622" s="8" t="str">
        <f t="shared" si="155"/>
        <v/>
      </c>
      <c r="R622" s="201"/>
      <c r="S622" s="22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x14ac:dyDescent="0.25">
      <c r="A623" s="8">
        <f t="shared" si="143"/>
        <v>0</v>
      </c>
      <c r="B623" s="9"/>
      <c r="C623" s="9"/>
      <c r="D623" s="10" t="str">
        <f t="shared" si="144"/>
        <v/>
      </c>
      <c r="E623" s="10" t="str">
        <f t="shared" si="145"/>
        <v/>
      </c>
      <c r="F623" s="10" t="str">
        <f t="shared" si="146"/>
        <v/>
      </c>
      <c r="G623" s="10" t="str">
        <f t="shared" si="156"/>
        <v/>
      </c>
      <c r="H623" s="10" t="str">
        <f t="shared" si="147"/>
        <v/>
      </c>
      <c r="I623" s="10" t="str">
        <f t="shared" si="148"/>
        <v/>
      </c>
      <c r="J623" s="10" t="str">
        <f t="shared" si="149"/>
        <v/>
      </c>
      <c r="K623" s="12" t="str">
        <f t="shared" si="150"/>
        <v/>
      </c>
      <c r="L623" s="10" t="str">
        <f t="shared" si="151"/>
        <v/>
      </c>
      <c r="M623" s="13" t="str">
        <f t="shared" si="152"/>
        <v/>
      </c>
      <c r="N623" s="14" t="str">
        <f t="shared" si="153"/>
        <v/>
      </c>
      <c r="O623" s="14" t="str">
        <f t="shared" si="154"/>
        <v/>
      </c>
      <c r="P623" s="15">
        <v>621</v>
      </c>
      <c r="Q623" s="8" t="str">
        <f t="shared" si="155"/>
        <v/>
      </c>
      <c r="R623" s="201"/>
      <c r="S623" s="22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x14ac:dyDescent="0.25">
      <c r="A624" s="8">
        <f t="shared" si="143"/>
        <v>0</v>
      </c>
      <c r="B624" s="9"/>
      <c r="C624" s="9"/>
      <c r="D624" s="10" t="str">
        <f t="shared" si="144"/>
        <v/>
      </c>
      <c r="E624" s="10" t="str">
        <f t="shared" si="145"/>
        <v/>
      </c>
      <c r="F624" s="10" t="str">
        <f t="shared" si="146"/>
        <v/>
      </c>
      <c r="G624" s="10" t="str">
        <f t="shared" si="156"/>
        <v/>
      </c>
      <c r="H624" s="10" t="str">
        <f t="shared" si="147"/>
        <v/>
      </c>
      <c r="I624" s="10" t="str">
        <f t="shared" si="148"/>
        <v/>
      </c>
      <c r="J624" s="10" t="str">
        <f t="shared" si="149"/>
        <v/>
      </c>
      <c r="K624" s="12" t="str">
        <f t="shared" si="150"/>
        <v/>
      </c>
      <c r="L624" s="10" t="str">
        <f t="shared" si="151"/>
        <v/>
      </c>
      <c r="M624" s="13" t="str">
        <f t="shared" si="152"/>
        <v/>
      </c>
      <c r="N624" s="14" t="str">
        <f t="shared" si="153"/>
        <v/>
      </c>
      <c r="O624" s="14" t="str">
        <f t="shared" si="154"/>
        <v/>
      </c>
      <c r="P624" s="15">
        <v>622</v>
      </c>
      <c r="Q624" s="8" t="str">
        <f t="shared" si="155"/>
        <v/>
      </c>
      <c r="R624" s="201"/>
      <c r="S624" s="22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x14ac:dyDescent="0.25">
      <c r="A625" s="8">
        <f t="shared" si="143"/>
        <v>0</v>
      </c>
      <c r="B625" s="9"/>
      <c r="C625" s="9"/>
      <c r="D625" s="10" t="str">
        <f t="shared" si="144"/>
        <v/>
      </c>
      <c r="E625" s="10" t="str">
        <f t="shared" si="145"/>
        <v/>
      </c>
      <c r="F625" s="10" t="str">
        <f t="shared" si="146"/>
        <v/>
      </c>
      <c r="G625" s="10" t="str">
        <f t="shared" si="156"/>
        <v/>
      </c>
      <c r="H625" s="10" t="str">
        <f t="shared" si="147"/>
        <v/>
      </c>
      <c r="I625" s="10" t="str">
        <f t="shared" si="148"/>
        <v/>
      </c>
      <c r="J625" s="10" t="str">
        <f t="shared" si="149"/>
        <v/>
      </c>
      <c r="K625" s="12" t="str">
        <f t="shared" si="150"/>
        <v/>
      </c>
      <c r="L625" s="10" t="str">
        <f t="shared" si="151"/>
        <v/>
      </c>
      <c r="M625" s="13" t="str">
        <f t="shared" si="152"/>
        <v/>
      </c>
      <c r="N625" s="14" t="str">
        <f t="shared" si="153"/>
        <v/>
      </c>
      <c r="O625" s="14" t="str">
        <f t="shared" si="154"/>
        <v/>
      </c>
      <c r="P625" s="15">
        <v>623</v>
      </c>
      <c r="Q625" s="8" t="str">
        <f t="shared" si="155"/>
        <v/>
      </c>
      <c r="R625" s="201"/>
      <c r="S625" s="22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x14ac:dyDescent="0.25">
      <c r="A626" s="8">
        <f t="shared" si="143"/>
        <v>0</v>
      </c>
      <c r="B626" s="9"/>
      <c r="C626" s="9"/>
      <c r="D626" s="10" t="str">
        <f t="shared" si="144"/>
        <v/>
      </c>
      <c r="E626" s="10" t="str">
        <f t="shared" si="145"/>
        <v/>
      </c>
      <c r="F626" s="10" t="str">
        <f t="shared" si="146"/>
        <v/>
      </c>
      <c r="G626" s="10" t="str">
        <f t="shared" si="156"/>
        <v/>
      </c>
      <c r="H626" s="10" t="str">
        <f t="shared" si="147"/>
        <v/>
      </c>
      <c r="I626" s="10" t="str">
        <f t="shared" si="148"/>
        <v/>
      </c>
      <c r="J626" s="10" t="str">
        <f t="shared" si="149"/>
        <v/>
      </c>
      <c r="K626" s="12" t="str">
        <f t="shared" si="150"/>
        <v/>
      </c>
      <c r="L626" s="10" t="str">
        <f t="shared" si="151"/>
        <v/>
      </c>
      <c r="M626" s="13" t="str">
        <f t="shared" si="152"/>
        <v/>
      </c>
      <c r="N626" s="14" t="str">
        <f t="shared" si="153"/>
        <v/>
      </c>
      <c r="O626" s="14" t="str">
        <f t="shared" si="154"/>
        <v/>
      </c>
      <c r="P626" s="15">
        <v>624</v>
      </c>
      <c r="Q626" s="8" t="str">
        <f t="shared" si="155"/>
        <v/>
      </c>
      <c r="R626" s="201"/>
      <c r="S626" s="22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x14ac:dyDescent="0.25">
      <c r="A627" s="8">
        <f t="shared" si="143"/>
        <v>0</v>
      </c>
      <c r="B627" s="9"/>
      <c r="C627" s="9"/>
      <c r="D627" s="10" t="str">
        <f t="shared" si="144"/>
        <v/>
      </c>
      <c r="E627" s="10" t="str">
        <f t="shared" si="145"/>
        <v/>
      </c>
      <c r="F627" s="10" t="str">
        <f t="shared" si="146"/>
        <v/>
      </c>
      <c r="G627" s="10" t="str">
        <f t="shared" si="156"/>
        <v/>
      </c>
      <c r="H627" s="10" t="str">
        <f t="shared" si="147"/>
        <v/>
      </c>
      <c r="I627" s="10" t="str">
        <f t="shared" si="148"/>
        <v/>
      </c>
      <c r="J627" s="10" t="str">
        <f t="shared" si="149"/>
        <v/>
      </c>
      <c r="K627" s="12" t="str">
        <f t="shared" si="150"/>
        <v/>
      </c>
      <c r="L627" s="10" t="str">
        <f t="shared" si="151"/>
        <v/>
      </c>
      <c r="M627" s="13" t="str">
        <f t="shared" si="152"/>
        <v/>
      </c>
      <c r="N627" s="14" t="str">
        <f t="shared" si="153"/>
        <v/>
      </c>
      <c r="O627" s="14" t="str">
        <f t="shared" si="154"/>
        <v/>
      </c>
      <c r="P627" s="15">
        <v>625</v>
      </c>
      <c r="Q627" s="8" t="str">
        <f t="shared" si="155"/>
        <v/>
      </c>
      <c r="R627" s="201"/>
      <c r="S627" s="22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x14ac:dyDescent="0.25">
      <c r="A628" s="8">
        <f t="shared" si="143"/>
        <v>0</v>
      </c>
      <c r="B628" s="9"/>
      <c r="C628" s="9"/>
      <c r="D628" s="10" t="str">
        <f t="shared" si="144"/>
        <v/>
      </c>
      <c r="E628" s="10" t="str">
        <f t="shared" si="145"/>
        <v/>
      </c>
      <c r="F628" s="10" t="str">
        <f t="shared" si="146"/>
        <v/>
      </c>
      <c r="G628" s="10" t="str">
        <f t="shared" si="156"/>
        <v/>
      </c>
      <c r="H628" s="10" t="str">
        <f t="shared" si="147"/>
        <v/>
      </c>
      <c r="I628" s="10" t="str">
        <f t="shared" si="148"/>
        <v/>
      </c>
      <c r="J628" s="10" t="str">
        <f t="shared" si="149"/>
        <v/>
      </c>
      <c r="K628" s="12" t="str">
        <f t="shared" si="150"/>
        <v/>
      </c>
      <c r="L628" s="10" t="str">
        <f t="shared" si="151"/>
        <v/>
      </c>
      <c r="M628" s="13" t="str">
        <f t="shared" si="152"/>
        <v/>
      </c>
      <c r="N628" s="14" t="str">
        <f t="shared" si="153"/>
        <v/>
      </c>
      <c r="O628" s="14" t="str">
        <f t="shared" si="154"/>
        <v/>
      </c>
      <c r="P628" s="15">
        <v>626</v>
      </c>
      <c r="Q628" s="8" t="str">
        <f t="shared" si="155"/>
        <v/>
      </c>
      <c r="R628" s="201"/>
      <c r="S628" s="22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x14ac:dyDescent="0.25">
      <c r="A629" s="8">
        <f t="shared" si="143"/>
        <v>0</v>
      </c>
      <c r="B629" s="9"/>
      <c r="C629" s="9"/>
      <c r="D629" s="10" t="str">
        <f t="shared" si="144"/>
        <v/>
      </c>
      <c r="E629" s="10" t="str">
        <f t="shared" si="145"/>
        <v/>
      </c>
      <c r="F629" s="10" t="str">
        <f t="shared" si="146"/>
        <v/>
      </c>
      <c r="G629" s="10" t="str">
        <f t="shared" si="156"/>
        <v/>
      </c>
      <c r="H629" s="10" t="str">
        <f t="shared" si="147"/>
        <v/>
      </c>
      <c r="I629" s="10" t="str">
        <f t="shared" si="148"/>
        <v/>
      </c>
      <c r="J629" s="10" t="str">
        <f t="shared" si="149"/>
        <v/>
      </c>
      <c r="K629" s="12" t="str">
        <f t="shared" si="150"/>
        <v/>
      </c>
      <c r="L629" s="10" t="str">
        <f t="shared" si="151"/>
        <v/>
      </c>
      <c r="M629" s="13" t="str">
        <f t="shared" si="152"/>
        <v/>
      </c>
      <c r="N629" s="14" t="str">
        <f t="shared" si="153"/>
        <v/>
      </c>
      <c r="O629" s="14" t="str">
        <f t="shared" si="154"/>
        <v/>
      </c>
      <c r="P629" s="15">
        <v>627</v>
      </c>
      <c r="Q629" s="8" t="str">
        <f t="shared" si="155"/>
        <v/>
      </c>
      <c r="R629" s="201"/>
      <c r="S629" s="22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x14ac:dyDescent="0.25">
      <c r="A630" s="8">
        <f t="shared" si="143"/>
        <v>0</v>
      </c>
      <c r="B630" s="9"/>
      <c r="C630" s="9"/>
      <c r="D630" s="10" t="str">
        <f t="shared" si="144"/>
        <v/>
      </c>
      <c r="E630" s="10" t="str">
        <f t="shared" si="145"/>
        <v/>
      </c>
      <c r="F630" s="10" t="str">
        <f t="shared" si="146"/>
        <v/>
      </c>
      <c r="G630" s="10" t="str">
        <f t="shared" si="156"/>
        <v/>
      </c>
      <c r="H630" s="10" t="str">
        <f t="shared" si="147"/>
        <v/>
      </c>
      <c r="I630" s="10" t="str">
        <f t="shared" si="148"/>
        <v/>
      </c>
      <c r="J630" s="10" t="str">
        <f t="shared" si="149"/>
        <v/>
      </c>
      <c r="K630" s="12" t="str">
        <f t="shared" si="150"/>
        <v/>
      </c>
      <c r="L630" s="10" t="str">
        <f t="shared" si="151"/>
        <v/>
      </c>
      <c r="M630" s="13" t="str">
        <f t="shared" si="152"/>
        <v/>
      </c>
      <c r="N630" s="14" t="str">
        <f t="shared" si="153"/>
        <v/>
      </c>
      <c r="O630" s="14" t="str">
        <f t="shared" si="154"/>
        <v/>
      </c>
      <c r="P630" s="15">
        <v>628</v>
      </c>
      <c r="Q630" s="8" t="str">
        <f t="shared" si="155"/>
        <v/>
      </c>
      <c r="R630" s="201"/>
      <c r="S630" s="22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x14ac:dyDescent="0.25">
      <c r="A631" s="8">
        <f t="shared" si="143"/>
        <v>0</v>
      </c>
      <c r="B631" s="9"/>
      <c r="C631" s="9"/>
      <c r="D631" s="10" t="str">
        <f t="shared" si="144"/>
        <v/>
      </c>
      <c r="E631" s="10" t="str">
        <f t="shared" si="145"/>
        <v/>
      </c>
      <c r="F631" s="10" t="str">
        <f t="shared" si="146"/>
        <v/>
      </c>
      <c r="G631" s="10" t="str">
        <f t="shared" si="156"/>
        <v/>
      </c>
      <c r="H631" s="10" t="str">
        <f t="shared" si="147"/>
        <v/>
      </c>
      <c r="I631" s="10" t="str">
        <f t="shared" si="148"/>
        <v/>
      </c>
      <c r="J631" s="10" t="str">
        <f t="shared" si="149"/>
        <v/>
      </c>
      <c r="K631" s="12" t="str">
        <f t="shared" si="150"/>
        <v/>
      </c>
      <c r="L631" s="10" t="str">
        <f t="shared" si="151"/>
        <v/>
      </c>
      <c r="M631" s="13" t="str">
        <f t="shared" si="152"/>
        <v/>
      </c>
      <c r="N631" s="14" t="str">
        <f t="shared" si="153"/>
        <v/>
      </c>
      <c r="O631" s="14" t="str">
        <f t="shared" si="154"/>
        <v/>
      </c>
      <c r="P631" s="15">
        <v>629</v>
      </c>
      <c r="Q631" s="8" t="str">
        <f t="shared" si="155"/>
        <v/>
      </c>
      <c r="R631" s="201"/>
      <c r="S631" s="22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x14ac:dyDescent="0.25">
      <c r="A632" s="8">
        <f t="shared" si="143"/>
        <v>0</v>
      </c>
      <c r="B632" s="9"/>
      <c r="C632" s="9"/>
      <c r="D632" s="10" t="str">
        <f t="shared" si="144"/>
        <v/>
      </c>
      <c r="E632" s="10" t="str">
        <f t="shared" si="145"/>
        <v/>
      </c>
      <c r="F632" s="10" t="str">
        <f t="shared" si="146"/>
        <v/>
      </c>
      <c r="G632" s="10" t="str">
        <f t="shared" si="156"/>
        <v/>
      </c>
      <c r="H632" s="10" t="str">
        <f t="shared" si="147"/>
        <v/>
      </c>
      <c r="I632" s="10" t="str">
        <f t="shared" si="148"/>
        <v/>
      </c>
      <c r="J632" s="10" t="str">
        <f t="shared" si="149"/>
        <v/>
      </c>
      <c r="K632" s="12" t="str">
        <f t="shared" si="150"/>
        <v/>
      </c>
      <c r="L632" s="10" t="str">
        <f t="shared" si="151"/>
        <v/>
      </c>
      <c r="M632" s="13" t="str">
        <f t="shared" si="152"/>
        <v/>
      </c>
      <c r="N632" s="14" t="str">
        <f t="shared" si="153"/>
        <v/>
      </c>
      <c r="O632" s="14" t="str">
        <f t="shared" si="154"/>
        <v/>
      </c>
      <c r="P632" s="15">
        <v>630</v>
      </c>
      <c r="Q632" s="8" t="str">
        <f t="shared" si="155"/>
        <v/>
      </c>
      <c r="R632" s="201"/>
      <c r="S632" s="22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x14ac:dyDescent="0.25">
      <c r="A633" s="8">
        <f t="shared" si="143"/>
        <v>0</v>
      </c>
      <c r="B633" s="9"/>
      <c r="C633" s="9"/>
      <c r="D633" s="10" t="str">
        <f t="shared" si="144"/>
        <v/>
      </c>
      <c r="E633" s="10" t="str">
        <f t="shared" si="145"/>
        <v/>
      </c>
      <c r="F633" s="10" t="str">
        <f t="shared" si="146"/>
        <v/>
      </c>
      <c r="G633" s="10" t="str">
        <f t="shared" si="156"/>
        <v/>
      </c>
      <c r="H633" s="10" t="str">
        <f t="shared" si="147"/>
        <v/>
      </c>
      <c r="I633" s="10" t="str">
        <f t="shared" si="148"/>
        <v/>
      </c>
      <c r="J633" s="10" t="str">
        <f t="shared" si="149"/>
        <v/>
      </c>
      <c r="K633" s="12" t="str">
        <f t="shared" si="150"/>
        <v/>
      </c>
      <c r="L633" s="10" t="str">
        <f t="shared" si="151"/>
        <v/>
      </c>
      <c r="M633" s="13" t="str">
        <f t="shared" si="152"/>
        <v/>
      </c>
      <c r="N633" s="14" t="str">
        <f t="shared" si="153"/>
        <v/>
      </c>
      <c r="O633" s="14" t="str">
        <f t="shared" si="154"/>
        <v/>
      </c>
      <c r="P633" s="15">
        <v>631</v>
      </c>
      <c r="Q633" s="8" t="str">
        <f t="shared" si="155"/>
        <v/>
      </c>
      <c r="R633" s="201"/>
      <c r="S633" s="22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x14ac:dyDescent="0.25">
      <c r="A634" s="8">
        <f t="shared" si="143"/>
        <v>0</v>
      </c>
      <c r="B634" s="9"/>
      <c r="C634" s="9"/>
      <c r="D634" s="10" t="str">
        <f t="shared" si="144"/>
        <v/>
      </c>
      <c r="E634" s="10" t="str">
        <f t="shared" si="145"/>
        <v/>
      </c>
      <c r="F634" s="10" t="str">
        <f t="shared" si="146"/>
        <v/>
      </c>
      <c r="G634" s="10" t="str">
        <f t="shared" si="156"/>
        <v/>
      </c>
      <c r="H634" s="10" t="str">
        <f t="shared" si="147"/>
        <v/>
      </c>
      <c r="I634" s="10" t="str">
        <f t="shared" si="148"/>
        <v/>
      </c>
      <c r="J634" s="10" t="str">
        <f t="shared" si="149"/>
        <v/>
      </c>
      <c r="K634" s="12" t="str">
        <f t="shared" si="150"/>
        <v/>
      </c>
      <c r="L634" s="10" t="str">
        <f t="shared" si="151"/>
        <v/>
      </c>
      <c r="M634" s="13" t="str">
        <f t="shared" si="152"/>
        <v/>
      </c>
      <c r="N634" s="14" t="str">
        <f t="shared" si="153"/>
        <v/>
      </c>
      <c r="O634" s="14" t="str">
        <f t="shared" si="154"/>
        <v/>
      </c>
      <c r="P634" s="15">
        <v>632</v>
      </c>
      <c r="Q634" s="8" t="str">
        <f t="shared" si="155"/>
        <v/>
      </c>
      <c r="R634" s="201"/>
      <c r="S634" s="22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x14ac:dyDescent="0.25">
      <c r="A635" s="8">
        <f t="shared" si="143"/>
        <v>0</v>
      </c>
      <c r="B635" s="9"/>
      <c r="C635" s="9"/>
      <c r="D635" s="10" t="str">
        <f t="shared" si="144"/>
        <v/>
      </c>
      <c r="E635" s="10" t="str">
        <f t="shared" si="145"/>
        <v/>
      </c>
      <c r="F635" s="10" t="str">
        <f t="shared" si="146"/>
        <v/>
      </c>
      <c r="G635" s="10" t="str">
        <f t="shared" si="156"/>
        <v/>
      </c>
      <c r="H635" s="10" t="str">
        <f t="shared" si="147"/>
        <v/>
      </c>
      <c r="I635" s="10" t="str">
        <f t="shared" si="148"/>
        <v/>
      </c>
      <c r="J635" s="10" t="str">
        <f t="shared" si="149"/>
        <v/>
      </c>
      <c r="K635" s="12" t="str">
        <f t="shared" si="150"/>
        <v/>
      </c>
      <c r="L635" s="10" t="str">
        <f t="shared" si="151"/>
        <v/>
      </c>
      <c r="M635" s="13" t="str">
        <f t="shared" si="152"/>
        <v/>
      </c>
      <c r="N635" s="14" t="str">
        <f t="shared" si="153"/>
        <v/>
      </c>
      <c r="O635" s="14" t="str">
        <f t="shared" si="154"/>
        <v/>
      </c>
      <c r="P635" s="15">
        <v>633</v>
      </c>
      <c r="Q635" s="8" t="str">
        <f t="shared" si="155"/>
        <v/>
      </c>
      <c r="R635" s="201"/>
      <c r="S635" s="22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x14ac:dyDescent="0.25">
      <c r="A636" s="8">
        <f t="shared" si="143"/>
        <v>0</v>
      </c>
      <c r="B636" s="9"/>
      <c r="C636" s="9"/>
      <c r="D636" s="10" t="str">
        <f t="shared" si="144"/>
        <v/>
      </c>
      <c r="E636" s="10" t="str">
        <f t="shared" si="145"/>
        <v/>
      </c>
      <c r="F636" s="10" t="str">
        <f t="shared" si="146"/>
        <v/>
      </c>
      <c r="G636" s="10" t="str">
        <f t="shared" si="156"/>
        <v/>
      </c>
      <c r="H636" s="10" t="str">
        <f t="shared" si="147"/>
        <v/>
      </c>
      <c r="I636" s="10" t="str">
        <f t="shared" si="148"/>
        <v/>
      </c>
      <c r="J636" s="10" t="str">
        <f t="shared" si="149"/>
        <v/>
      </c>
      <c r="K636" s="12" t="str">
        <f t="shared" si="150"/>
        <v/>
      </c>
      <c r="L636" s="10" t="str">
        <f t="shared" si="151"/>
        <v/>
      </c>
      <c r="M636" s="13" t="str">
        <f t="shared" si="152"/>
        <v/>
      </c>
      <c r="N636" s="14" t="str">
        <f t="shared" si="153"/>
        <v/>
      </c>
      <c r="O636" s="14" t="str">
        <f t="shared" si="154"/>
        <v/>
      </c>
      <c r="P636" s="15">
        <v>634</v>
      </c>
      <c r="Q636" s="8" t="str">
        <f t="shared" si="155"/>
        <v/>
      </c>
      <c r="R636" s="201"/>
      <c r="S636" s="22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x14ac:dyDescent="0.25">
      <c r="A637" s="8">
        <f t="shared" si="143"/>
        <v>0</v>
      </c>
      <c r="B637" s="9"/>
      <c r="C637" s="9"/>
      <c r="D637" s="10" t="str">
        <f t="shared" si="144"/>
        <v/>
      </c>
      <c r="E637" s="10" t="str">
        <f t="shared" si="145"/>
        <v/>
      </c>
      <c r="F637" s="10" t="str">
        <f t="shared" si="146"/>
        <v/>
      </c>
      <c r="G637" s="10" t="str">
        <f t="shared" si="156"/>
        <v/>
      </c>
      <c r="H637" s="10" t="str">
        <f t="shared" si="147"/>
        <v/>
      </c>
      <c r="I637" s="10" t="str">
        <f t="shared" si="148"/>
        <v/>
      </c>
      <c r="J637" s="10" t="str">
        <f t="shared" si="149"/>
        <v/>
      </c>
      <c r="K637" s="12" t="str">
        <f t="shared" si="150"/>
        <v/>
      </c>
      <c r="L637" s="10" t="str">
        <f t="shared" si="151"/>
        <v/>
      </c>
      <c r="M637" s="13" t="str">
        <f t="shared" si="152"/>
        <v/>
      </c>
      <c r="N637" s="14" t="str">
        <f t="shared" si="153"/>
        <v/>
      </c>
      <c r="O637" s="14" t="str">
        <f t="shared" si="154"/>
        <v/>
      </c>
      <c r="P637" s="15">
        <v>635</v>
      </c>
      <c r="Q637" s="8" t="str">
        <f t="shared" si="155"/>
        <v/>
      </c>
      <c r="R637" s="201"/>
      <c r="S637" s="22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x14ac:dyDescent="0.25">
      <c r="A638" s="8">
        <f t="shared" si="143"/>
        <v>0</v>
      </c>
      <c r="B638" s="9"/>
      <c r="C638" s="9"/>
      <c r="D638" s="10" t="str">
        <f t="shared" si="144"/>
        <v/>
      </c>
      <c r="E638" s="10" t="str">
        <f t="shared" si="145"/>
        <v/>
      </c>
      <c r="F638" s="10" t="str">
        <f t="shared" si="146"/>
        <v/>
      </c>
      <c r="G638" s="10" t="str">
        <f t="shared" si="156"/>
        <v/>
      </c>
      <c r="H638" s="10" t="str">
        <f t="shared" si="147"/>
        <v/>
      </c>
      <c r="I638" s="10" t="str">
        <f t="shared" si="148"/>
        <v/>
      </c>
      <c r="J638" s="10" t="str">
        <f t="shared" si="149"/>
        <v/>
      </c>
      <c r="K638" s="12" t="str">
        <f t="shared" si="150"/>
        <v/>
      </c>
      <c r="L638" s="10" t="str">
        <f t="shared" si="151"/>
        <v/>
      </c>
      <c r="M638" s="13" t="str">
        <f t="shared" si="152"/>
        <v/>
      </c>
      <c r="N638" s="14" t="str">
        <f t="shared" si="153"/>
        <v/>
      </c>
      <c r="O638" s="14" t="str">
        <f t="shared" si="154"/>
        <v/>
      </c>
      <c r="P638" s="15">
        <v>636</v>
      </c>
      <c r="Q638" s="8" t="str">
        <f t="shared" si="155"/>
        <v/>
      </c>
      <c r="R638" s="201"/>
      <c r="S638" s="22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x14ac:dyDescent="0.25">
      <c r="A639" s="8">
        <f t="shared" si="143"/>
        <v>0</v>
      </c>
      <c r="B639" s="9"/>
      <c r="C639" s="9"/>
      <c r="D639" s="10" t="str">
        <f t="shared" si="144"/>
        <v/>
      </c>
      <c r="E639" s="10" t="str">
        <f t="shared" si="145"/>
        <v/>
      </c>
      <c r="F639" s="10" t="str">
        <f t="shared" si="146"/>
        <v/>
      </c>
      <c r="G639" s="10" t="str">
        <f t="shared" si="156"/>
        <v/>
      </c>
      <c r="H639" s="10" t="str">
        <f t="shared" si="147"/>
        <v/>
      </c>
      <c r="I639" s="10" t="str">
        <f t="shared" si="148"/>
        <v/>
      </c>
      <c r="J639" s="10" t="str">
        <f t="shared" si="149"/>
        <v/>
      </c>
      <c r="K639" s="12" t="str">
        <f t="shared" si="150"/>
        <v/>
      </c>
      <c r="L639" s="10" t="str">
        <f t="shared" si="151"/>
        <v/>
      </c>
      <c r="M639" s="13" t="str">
        <f t="shared" si="152"/>
        <v/>
      </c>
      <c r="N639" s="14" t="str">
        <f t="shared" si="153"/>
        <v/>
      </c>
      <c r="O639" s="14" t="str">
        <f t="shared" si="154"/>
        <v/>
      </c>
      <c r="P639" s="15">
        <v>637</v>
      </c>
      <c r="Q639" s="8" t="str">
        <f t="shared" si="155"/>
        <v/>
      </c>
      <c r="R639" s="201"/>
      <c r="S639" s="22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x14ac:dyDescent="0.25">
      <c r="A640" s="8">
        <f t="shared" si="143"/>
        <v>0</v>
      </c>
      <c r="B640" s="9"/>
      <c r="C640" s="9"/>
      <c r="D640" s="10" t="str">
        <f t="shared" si="144"/>
        <v/>
      </c>
      <c r="E640" s="10" t="str">
        <f t="shared" si="145"/>
        <v/>
      </c>
      <c r="F640" s="10" t="str">
        <f t="shared" si="146"/>
        <v/>
      </c>
      <c r="G640" s="10" t="str">
        <f t="shared" si="156"/>
        <v/>
      </c>
      <c r="H640" s="10" t="str">
        <f t="shared" si="147"/>
        <v/>
      </c>
      <c r="I640" s="10" t="str">
        <f t="shared" si="148"/>
        <v/>
      </c>
      <c r="J640" s="10" t="str">
        <f t="shared" si="149"/>
        <v/>
      </c>
      <c r="K640" s="12" t="str">
        <f t="shared" si="150"/>
        <v/>
      </c>
      <c r="L640" s="10" t="str">
        <f t="shared" si="151"/>
        <v/>
      </c>
      <c r="M640" s="13" t="str">
        <f t="shared" si="152"/>
        <v/>
      </c>
      <c r="N640" s="14" t="str">
        <f t="shared" si="153"/>
        <v/>
      </c>
      <c r="O640" s="14" t="str">
        <f t="shared" si="154"/>
        <v/>
      </c>
      <c r="P640" s="15">
        <v>638</v>
      </c>
      <c r="Q640" s="8" t="str">
        <f t="shared" si="155"/>
        <v/>
      </c>
      <c r="R640" s="201"/>
      <c r="S640" s="22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x14ac:dyDescent="0.25">
      <c r="A641" s="8">
        <f t="shared" si="143"/>
        <v>0</v>
      </c>
      <c r="B641" s="9"/>
      <c r="C641" s="9"/>
      <c r="D641" s="10" t="str">
        <f t="shared" si="144"/>
        <v/>
      </c>
      <c r="E641" s="10" t="str">
        <f t="shared" si="145"/>
        <v/>
      </c>
      <c r="F641" s="10" t="str">
        <f t="shared" si="146"/>
        <v/>
      </c>
      <c r="G641" s="10" t="str">
        <f t="shared" si="156"/>
        <v/>
      </c>
      <c r="H641" s="10" t="str">
        <f t="shared" si="147"/>
        <v/>
      </c>
      <c r="I641" s="10" t="str">
        <f t="shared" si="148"/>
        <v/>
      </c>
      <c r="J641" s="10" t="str">
        <f t="shared" si="149"/>
        <v/>
      </c>
      <c r="K641" s="12" t="str">
        <f t="shared" si="150"/>
        <v/>
      </c>
      <c r="L641" s="10" t="str">
        <f t="shared" si="151"/>
        <v/>
      </c>
      <c r="M641" s="13" t="str">
        <f t="shared" si="152"/>
        <v/>
      </c>
      <c r="N641" s="14" t="str">
        <f t="shared" si="153"/>
        <v/>
      </c>
      <c r="O641" s="14" t="str">
        <f t="shared" si="154"/>
        <v/>
      </c>
      <c r="P641" s="15">
        <v>639</v>
      </c>
      <c r="Q641" s="8" t="str">
        <f t="shared" si="155"/>
        <v/>
      </c>
      <c r="R641" s="201"/>
      <c r="S641" s="22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x14ac:dyDescent="0.25">
      <c r="A642" s="8">
        <f t="shared" ref="A642:A700" si="157">-B642</f>
        <v>0</v>
      </c>
      <c r="B642" s="9"/>
      <c r="C642" s="9"/>
      <c r="D642" s="10" t="str">
        <f t="shared" ref="D642:D700" si="158">IF(B642=0,"",B642+1/$T$7)</f>
        <v/>
      </c>
      <c r="E642" s="10" t="str">
        <f t="shared" ref="E642:E700" si="159">IF(B642=0,"",$T$18-(LN(1+EXP(-$S$37*(H642-T$18))))/$S$37)</f>
        <v/>
      </c>
      <c r="F642" s="10" t="str">
        <f t="shared" ref="F642:F700" si="160">IF(B642=0,"",B642-E642-G642-V$4*J642)</f>
        <v/>
      </c>
      <c r="G642" s="10" t="str">
        <f t="shared" si="156"/>
        <v/>
      </c>
      <c r="H642" s="10" t="str">
        <f t="shared" ref="H642:H700" si="161">IF(B642=0,"",B642-G642-V$4*J642)</f>
        <v/>
      </c>
      <c r="I642" s="10" t="str">
        <f t="shared" ref="I642:I700" si="162">IF(B642=0,"",B642-H642-V$4*J642)</f>
        <v/>
      </c>
      <c r="J642" s="10" t="str">
        <f t="shared" ref="J642:J700" si="163">IF(B642=0,"",LN(1+EXP($U$37*(B642-$U$39)))/$U$37)</f>
        <v/>
      </c>
      <c r="K642" s="12" t="str">
        <f t="shared" ref="K642:K700" si="164">IF(B642=0,"",-LN(1+EXP($V$41*(B642-$V$39)))/$V$41)</f>
        <v/>
      </c>
      <c r="L642" s="10" t="str">
        <f t="shared" ref="L642:L700" si="165">IF(B642=0,"",$S$41*E642+$S$7+$T$41*F642+$U$41*I642+S$43*(J642+K642))</f>
        <v/>
      </c>
      <c r="M642" s="13" t="str">
        <f t="shared" ref="M642:M700" si="166">IF(B642=0,"",(L642-C642)*(L642-C642))</f>
        <v/>
      </c>
      <c r="N642" s="14" t="str">
        <f t="shared" ref="N642:N700" si="167">IF(B642=0,"",1/V$14*LN(1+EXP(V$14*(B642-V$4*J642-T$39))))</f>
        <v/>
      </c>
      <c r="O642" s="14" t="str">
        <f t="shared" ref="O642:O700" si="168">IF(B642=0,"",(N642-I642)^2)</f>
        <v/>
      </c>
      <c r="P642" s="15">
        <v>640</v>
      </c>
      <c r="Q642" s="8" t="str">
        <f t="shared" ref="Q642:Q700" si="169">IF(B642=0,"",S$7+T$41*F642)</f>
        <v/>
      </c>
      <c r="R642" s="201"/>
      <c r="S642" s="22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x14ac:dyDescent="0.25">
      <c r="A643" s="8">
        <f t="shared" si="157"/>
        <v>0</v>
      </c>
      <c r="B643" s="9"/>
      <c r="C643" s="9"/>
      <c r="D643" s="10" t="str">
        <f t="shared" si="158"/>
        <v/>
      </c>
      <c r="E643" s="10" t="str">
        <f t="shared" si="159"/>
        <v/>
      </c>
      <c r="F643" s="10" t="str">
        <f t="shared" si="160"/>
        <v/>
      </c>
      <c r="G643" s="10" t="str">
        <f t="shared" ref="G643:G700" si="170">IF(B643=0,"",1/2*(B643-V$4*J643+T$37)+1/2*POWER((B643-V$4*J643+T$37)^2-4*V$37*(B643-V$4*J643),0.5))</f>
        <v/>
      </c>
      <c r="H643" s="10" t="str">
        <f t="shared" si="161"/>
        <v/>
      </c>
      <c r="I643" s="10" t="str">
        <f t="shared" si="162"/>
        <v/>
      </c>
      <c r="J643" s="10" t="str">
        <f t="shared" si="163"/>
        <v/>
      </c>
      <c r="K643" s="12" t="str">
        <f t="shared" si="164"/>
        <v/>
      </c>
      <c r="L643" s="10" t="str">
        <f t="shared" si="165"/>
        <v/>
      </c>
      <c r="M643" s="13" t="str">
        <f t="shared" si="166"/>
        <v/>
      </c>
      <c r="N643" s="14" t="str">
        <f t="shared" si="167"/>
        <v/>
      </c>
      <c r="O643" s="14" t="str">
        <f t="shared" si="168"/>
        <v/>
      </c>
      <c r="P643" s="15">
        <v>641</v>
      </c>
      <c r="Q643" s="8" t="str">
        <f t="shared" si="169"/>
        <v/>
      </c>
      <c r="R643" s="201"/>
      <c r="S643" s="22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x14ac:dyDescent="0.25">
      <c r="A644" s="8">
        <f t="shared" si="157"/>
        <v>0</v>
      </c>
      <c r="B644" s="9"/>
      <c r="C644" s="9"/>
      <c r="D644" s="10" t="str">
        <f t="shared" si="158"/>
        <v/>
      </c>
      <c r="E644" s="10" t="str">
        <f t="shared" si="159"/>
        <v/>
      </c>
      <c r="F644" s="10" t="str">
        <f t="shared" si="160"/>
        <v/>
      </c>
      <c r="G644" s="10" t="str">
        <f t="shared" si="170"/>
        <v/>
      </c>
      <c r="H644" s="10" t="str">
        <f t="shared" si="161"/>
        <v/>
      </c>
      <c r="I644" s="10" t="str">
        <f t="shared" si="162"/>
        <v/>
      </c>
      <c r="J644" s="10" t="str">
        <f t="shared" si="163"/>
        <v/>
      </c>
      <c r="K644" s="12" t="str">
        <f t="shared" si="164"/>
        <v/>
      </c>
      <c r="L644" s="10" t="str">
        <f t="shared" si="165"/>
        <v/>
      </c>
      <c r="M644" s="13" t="str">
        <f t="shared" si="166"/>
        <v/>
      </c>
      <c r="N644" s="14" t="str">
        <f t="shared" si="167"/>
        <v/>
      </c>
      <c r="O644" s="14" t="str">
        <f t="shared" si="168"/>
        <v/>
      </c>
      <c r="P644" s="15">
        <v>642</v>
      </c>
      <c r="Q644" s="8" t="str">
        <f t="shared" si="169"/>
        <v/>
      </c>
      <c r="R644" s="201"/>
      <c r="S644" s="22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x14ac:dyDescent="0.25">
      <c r="A645" s="8">
        <f t="shared" si="157"/>
        <v>0</v>
      </c>
      <c r="B645" s="9"/>
      <c r="C645" s="9"/>
      <c r="D645" s="10" t="str">
        <f t="shared" si="158"/>
        <v/>
      </c>
      <c r="E645" s="10" t="str">
        <f t="shared" si="159"/>
        <v/>
      </c>
      <c r="F645" s="10" t="str">
        <f t="shared" si="160"/>
        <v/>
      </c>
      <c r="G645" s="10" t="str">
        <f t="shared" si="170"/>
        <v/>
      </c>
      <c r="H645" s="10" t="str">
        <f t="shared" si="161"/>
        <v/>
      </c>
      <c r="I645" s="10" t="str">
        <f t="shared" si="162"/>
        <v/>
      </c>
      <c r="J645" s="10" t="str">
        <f t="shared" si="163"/>
        <v/>
      </c>
      <c r="K645" s="12" t="str">
        <f t="shared" si="164"/>
        <v/>
      </c>
      <c r="L645" s="10" t="str">
        <f t="shared" si="165"/>
        <v/>
      </c>
      <c r="M645" s="13" t="str">
        <f t="shared" si="166"/>
        <v/>
      </c>
      <c r="N645" s="14" t="str">
        <f t="shared" si="167"/>
        <v/>
      </c>
      <c r="O645" s="14" t="str">
        <f t="shared" si="168"/>
        <v/>
      </c>
      <c r="P645" s="15">
        <v>643</v>
      </c>
      <c r="Q645" s="8" t="str">
        <f t="shared" si="169"/>
        <v/>
      </c>
      <c r="R645" s="201"/>
      <c r="S645" s="22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x14ac:dyDescent="0.25">
      <c r="A646" s="8">
        <f t="shared" si="157"/>
        <v>0</v>
      </c>
      <c r="B646" s="9"/>
      <c r="C646" s="9"/>
      <c r="D646" s="10" t="str">
        <f t="shared" si="158"/>
        <v/>
      </c>
      <c r="E646" s="10" t="str">
        <f t="shared" si="159"/>
        <v/>
      </c>
      <c r="F646" s="10" t="str">
        <f t="shared" si="160"/>
        <v/>
      </c>
      <c r="G646" s="10" t="str">
        <f t="shared" si="170"/>
        <v/>
      </c>
      <c r="H646" s="10" t="str">
        <f t="shared" si="161"/>
        <v/>
      </c>
      <c r="I646" s="10" t="str">
        <f t="shared" si="162"/>
        <v/>
      </c>
      <c r="J646" s="10" t="str">
        <f t="shared" si="163"/>
        <v/>
      </c>
      <c r="K646" s="12" t="str">
        <f t="shared" si="164"/>
        <v/>
      </c>
      <c r="L646" s="10" t="str">
        <f t="shared" si="165"/>
        <v/>
      </c>
      <c r="M646" s="13" t="str">
        <f t="shared" si="166"/>
        <v/>
      </c>
      <c r="N646" s="14" t="str">
        <f t="shared" si="167"/>
        <v/>
      </c>
      <c r="O646" s="14" t="str">
        <f t="shared" si="168"/>
        <v/>
      </c>
      <c r="P646" s="15">
        <v>644</v>
      </c>
      <c r="Q646" s="8" t="str">
        <f t="shared" si="169"/>
        <v/>
      </c>
      <c r="R646" s="201"/>
      <c r="S646" s="22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x14ac:dyDescent="0.25">
      <c r="A647" s="8">
        <f t="shared" si="157"/>
        <v>0</v>
      </c>
      <c r="B647" s="9"/>
      <c r="C647" s="9"/>
      <c r="D647" s="10" t="str">
        <f t="shared" si="158"/>
        <v/>
      </c>
      <c r="E647" s="10" t="str">
        <f t="shared" si="159"/>
        <v/>
      </c>
      <c r="F647" s="10" t="str">
        <f t="shared" si="160"/>
        <v/>
      </c>
      <c r="G647" s="10" t="str">
        <f t="shared" si="170"/>
        <v/>
      </c>
      <c r="H647" s="10" t="str">
        <f t="shared" si="161"/>
        <v/>
      </c>
      <c r="I647" s="10" t="str">
        <f t="shared" si="162"/>
        <v/>
      </c>
      <c r="J647" s="10" t="str">
        <f t="shared" si="163"/>
        <v/>
      </c>
      <c r="K647" s="12" t="str">
        <f t="shared" si="164"/>
        <v/>
      </c>
      <c r="L647" s="10" t="str">
        <f t="shared" si="165"/>
        <v/>
      </c>
      <c r="M647" s="13" t="str">
        <f t="shared" si="166"/>
        <v/>
      </c>
      <c r="N647" s="14" t="str">
        <f t="shared" si="167"/>
        <v/>
      </c>
      <c r="O647" s="14" t="str">
        <f t="shared" si="168"/>
        <v/>
      </c>
      <c r="P647" s="15">
        <v>645</v>
      </c>
      <c r="Q647" s="8" t="str">
        <f t="shared" si="169"/>
        <v/>
      </c>
      <c r="R647" s="201"/>
      <c r="S647" s="22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x14ac:dyDescent="0.25">
      <c r="A648" s="8">
        <f t="shared" si="157"/>
        <v>0</v>
      </c>
      <c r="B648" s="9"/>
      <c r="C648" s="9"/>
      <c r="D648" s="10" t="str">
        <f t="shared" si="158"/>
        <v/>
      </c>
      <c r="E648" s="10" t="str">
        <f t="shared" si="159"/>
        <v/>
      </c>
      <c r="F648" s="10" t="str">
        <f t="shared" si="160"/>
        <v/>
      </c>
      <c r="G648" s="10" t="str">
        <f t="shared" si="170"/>
        <v/>
      </c>
      <c r="H648" s="10" t="str">
        <f t="shared" si="161"/>
        <v/>
      </c>
      <c r="I648" s="10" t="str">
        <f t="shared" si="162"/>
        <v/>
      </c>
      <c r="J648" s="10" t="str">
        <f t="shared" si="163"/>
        <v/>
      </c>
      <c r="K648" s="12" t="str">
        <f t="shared" si="164"/>
        <v/>
      </c>
      <c r="L648" s="10" t="str">
        <f t="shared" si="165"/>
        <v/>
      </c>
      <c r="M648" s="13" t="str">
        <f t="shared" si="166"/>
        <v/>
      </c>
      <c r="N648" s="14" t="str">
        <f t="shared" si="167"/>
        <v/>
      </c>
      <c r="O648" s="14" t="str">
        <f t="shared" si="168"/>
        <v/>
      </c>
      <c r="P648" s="15">
        <v>646</v>
      </c>
      <c r="Q648" s="8" t="str">
        <f t="shared" si="169"/>
        <v/>
      </c>
      <c r="R648" s="201"/>
      <c r="S648" s="22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x14ac:dyDescent="0.25">
      <c r="A649" s="8">
        <f t="shared" si="157"/>
        <v>0</v>
      </c>
      <c r="B649" s="9"/>
      <c r="C649" s="9"/>
      <c r="D649" s="10" t="str">
        <f t="shared" si="158"/>
        <v/>
      </c>
      <c r="E649" s="10" t="str">
        <f t="shared" si="159"/>
        <v/>
      </c>
      <c r="F649" s="10" t="str">
        <f t="shared" si="160"/>
        <v/>
      </c>
      <c r="G649" s="10" t="str">
        <f t="shared" si="170"/>
        <v/>
      </c>
      <c r="H649" s="10" t="str">
        <f t="shared" si="161"/>
        <v/>
      </c>
      <c r="I649" s="10" t="str">
        <f t="shared" si="162"/>
        <v/>
      </c>
      <c r="J649" s="10" t="str">
        <f t="shared" si="163"/>
        <v/>
      </c>
      <c r="K649" s="12" t="str">
        <f t="shared" si="164"/>
        <v/>
      </c>
      <c r="L649" s="10" t="str">
        <f t="shared" si="165"/>
        <v/>
      </c>
      <c r="M649" s="13" t="str">
        <f t="shared" si="166"/>
        <v/>
      </c>
      <c r="N649" s="14" t="str">
        <f t="shared" si="167"/>
        <v/>
      </c>
      <c r="O649" s="14" t="str">
        <f t="shared" si="168"/>
        <v/>
      </c>
      <c r="P649" s="15">
        <v>647</v>
      </c>
      <c r="Q649" s="8" t="str">
        <f t="shared" si="169"/>
        <v/>
      </c>
      <c r="R649" s="201"/>
      <c r="S649" s="22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x14ac:dyDescent="0.25">
      <c r="A650" s="8">
        <f t="shared" si="157"/>
        <v>0</v>
      </c>
      <c r="B650" s="9"/>
      <c r="C650" s="9"/>
      <c r="D650" s="10" t="str">
        <f t="shared" si="158"/>
        <v/>
      </c>
      <c r="E650" s="10" t="str">
        <f t="shared" si="159"/>
        <v/>
      </c>
      <c r="F650" s="10" t="str">
        <f t="shared" si="160"/>
        <v/>
      </c>
      <c r="G650" s="10" t="str">
        <f t="shared" si="170"/>
        <v/>
      </c>
      <c r="H650" s="10" t="str">
        <f t="shared" si="161"/>
        <v/>
      </c>
      <c r="I650" s="10" t="str">
        <f t="shared" si="162"/>
        <v/>
      </c>
      <c r="J650" s="10" t="str">
        <f t="shared" si="163"/>
        <v/>
      </c>
      <c r="K650" s="12" t="str">
        <f t="shared" si="164"/>
        <v/>
      </c>
      <c r="L650" s="10" t="str">
        <f t="shared" si="165"/>
        <v/>
      </c>
      <c r="M650" s="13" t="str">
        <f t="shared" si="166"/>
        <v/>
      </c>
      <c r="N650" s="14" t="str">
        <f t="shared" si="167"/>
        <v/>
      </c>
      <c r="O650" s="14" t="str">
        <f t="shared" si="168"/>
        <v/>
      </c>
      <c r="P650" s="15">
        <v>648</v>
      </c>
      <c r="Q650" s="8" t="str">
        <f t="shared" si="169"/>
        <v/>
      </c>
      <c r="R650" s="201"/>
      <c r="S650" s="22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x14ac:dyDescent="0.25">
      <c r="A651" s="8">
        <f t="shared" si="157"/>
        <v>0</v>
      </c>
      <c r="B651" s="9"/>
      <c r="C651" s="9"/>
      <c r="D651" s="10" t="str">
        <f t="shared" si="158"/>
        <v/>
      </c>
      <c r="E651" s="10" t="str">
        <f t="shared" si="159"/>
        <v/>
      </c>
      <c r="F651" s="10" t="str">
        <f t="shared" si="160"/>
        <v/>
      </c>
      <c r="G651" s="10" t="str">
        <f t="shared" si="170"/>
        <v/>
      </c>
      <c r="H651" s="10" t="str">
        <f t="shared" si="161"/>
        <v/>
      </c>
      <c r="I651" s="10" t="str">
        <f t="shared" si="162"/>
        <v/>
      </c>
      <c r="J651" s="10" t="str">
        <f t="shared" si="163"/>
        <v/>
      </c>
      <c r="K651" s="12" t="str">
        <f t="shared" si="164"/>
        <v/>
      </c>
      <c r="L651" s="10" t="str">
        <f t="shared" si="165"/>
        <v/>
      </c>
      <c r="M651" s="13" t="str">
        <f t="shared" si="166"/>
        <v/>
      </c>
      <c r="N651" s="14" t="str">
        <f t="shared" si="167"/>
        <v/>
      </c>
      <c r="O651" s="14" t="str">
        <f t="shared" si="168"/>
        <v/>
      </c>
      <c r="P651" s="15">
        <v>649</v>
      </c>
      <c r="Q651" s="8" t="str">
        <f t="shared" si="169"/>
        <v/>
      </c>
      <c r="R651" s="201"/>
      <c r="S651" s="22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x14ac:dyDescent="0.25">
      <c r="A652" s="8">
        <f t="shared" si="157"/>
        <v>0</v>
      </c>
      <c r="B652" s="9"/>
      <c r="C652" s="9"/>
      <c r="D652" s="10" t="str">
        <f t="shared" si="158"/>
        <v/>
      </c>
      <c r="E652" s="10" t="str">
        <f t="shared" si="159"/>
        <v/>
      </c>
      <c r="F652" s="10" t="str">
        <f t="shared" si="160"/>
        <v/>
      </c>
      <c r="G652" s="10" t="str">
        <f t="shared" si="170"/>
        <v/>
      </c>
      <c r="H652" s="10" t="str">
        <f t="shared" si="161"/>
        <v/>
      </c>
      <c r="I652" s="10" t="str">
        <f t="shared" si="162"/>
        <v/>
      </c>
      <c r="J652" s="10" t="str">
        <f t="shared" si="163"/>
        <v/>
      </c>
      <c r="K652" s="12" t="str">
        <f t="shared" si="164"/>
        <v/>
      </c>
      <c r="L652" s="10" t="str">
        <f t="shared" si="165"/>
        <v/>
      </c>
      <c r="M652" s="13" t="str">
        <f t="shared" si="166"/>
        <v/>
      </c>
      <c r="N652" s="14" t="str">
        <f t="shared" si="167"/>
        <v/>
      </c>
      <c r="O652" s="14" t="str">
        <f t="shared" si="168"/>
        <v/>
      </c>
      <c r="P652" s="15">
        <v>650</v>
      </c>
      <c r="Q652" s="8" t="str">
        <f t="shared" si="169"/>
        <v/>
      </c>
      <c r="R652" s="201"/>
      <c r="S652" s="22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x14ac:dyDescent="0.25">
      <c r="A653" s="8">
        <f t="shared" si="157"/>
        <v>0</v>
      </c>
      <c r="B653" s="9"/>
      <c r="C653" s="9"/>
      <c r="D653" s="10" t="str">
        <f t="shared" si="158"/>
        <v/>
      </c>
      <c r="E653" s="10" t="str">
        <f t="shared" si="159"/>
        <v/>
      </c>
      <c r="F653" s="10" t="str">
        <f t="shared" si="160"/>
        <v/>
      </c>
      <c r="G653" s="10" t="str">
        <f t="shared" si="170"/>
        <v/>
      </c>
      <c r="H653" s="10" t="str">
        <f t="shared" si="161"/>
        <v/>
      </c>
      <c r="I653" s="10" t="str">
        <f t="shared" si="162"/>
        <v/>
      </c>
      <c r="J653" s="10" t="str">
        <f t="shared" si="163"/>
        <v/>
      </c>
      <c r="K653" s="12" t="str">
        <f t="shared" si="164"/>
        <v/>
      </c>
      <c r="L653" s="10" t="str">
        <f t="shared" si="165"/>
        <v/>
      </c>
      <c r="M653" s="13" t="str">
        <f t="shared" si="166"/>
        <v/>
      </c>
      <c r="N653" s="14" t="str">
        <f t="shared" si="167"/>
        <v/>
      </c>
      <c r="O653" s="14" t="str">
        <f t="shared" si="168"/>
        <v/>
      </c>
      <c r="P653" s="15">
        <v>651</v>
      </c>
      <c r="Q653" s="8" t="str">
        <f t="shared" si="169"/>
        <v/>
      </c>
      <c r="R653" s="201"/>
      <c r="S653" s="22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x14ac:dyDescent="0.25">
      <c r="A654" s="8">
        <f t="shared" si="157"/>
        <v>0</v>
      </c>
      <c r="B654" s="9"/>
      <c r="C654" s="9"/>
      <c r="D654" s="10" t="str">
        <f t="shared" si="158"/>
        <v/>
      </c>
      <c r="E654" s="10" t="str">
        <f t="shared" si="159"/>
        <v/>
      </c>
      <c r="F654" s="10" t="str">
        <f t="shared" si="160"/>
        <v/>
      </c>
      <c r="G654" s="10" t="str">
        <f t="shared" si="170"/>
        <v/>
      </c>
      <c r="H654" s="10" t="str">
        <f t="shared" si="161"/>
        <v/>
      </c>
      <c r="I654" s="10" t="str">
        <f t="shared" si="162"/>
        <v/>
      </c>
      <c r="J654" s="10" t="str">
        <f t="shared" si="163"/>
        <v/>
      </c>
      <c r="K654" s="12" t="str">
        <f t="shared" si="164"/>
        <v/>
      </c>
      <c r="L654" s="10" t="str">
        <f t="shared" si="165"/>
        <v/>
      </c>
      <c r="M654" s="13" t="str">
        <f t="shared" si="166"/>
        <v/>
      </c>
      <c r="N654" s="14" t="str">
        <f t="shared" si="167"/>
        <v/>
      </c>
      <c r="O654" s="14" t="str">
        <f t="shared" si="168"/>
        <v/>
      </c>
      <c r="P654" s="15">
        <v>652</v>
      </c>
      <c r="Q654" s="8" t="str">
        <f t="shared" si="169"/>
        <v/>
      </c>
      <c r="R654" s="201"/>
      <c r="S654" s="22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x14ac:dyDescent="0.25">
      <c r="A655" s="8">
        <f t="shared" si="157"/>
        <v>0</v>
      </c>
      <c r="B655" s="9"/>
      <c r="C655" s="9"/>
      <c r="D655" s="10" t="str">
        <f t="shared" si="158"/>
        <v/>
      </c>
      <c r="E655" s="10" t="str">
        <f t="shared" si="159"/>
        <v/>
      </c>
      <c r="F655" s="10" t="str">
        <f t="shared" si="160"/>
        <v/>
      </c>
      <c r="G655" s="10" t="str">
        <f t="shared" si="170"/>
        <v/>
      </c>
      <c r="H655" s="10" t="str">
        <f t="shared" si="161"/>
        <v/>
      </c>
      <c r="I655" s="10" t="str">
        <f t="shared" si="162"/>
        <v/>
      </c>
      <c r="J655" s="10" t="str">
        <f t="shared" si="163"/>
        <v/>
      </c>
      <c r="K655" s="12" t="str">
        <f t="shared" si="164"/>
        <v/>
      </c>
      <c r="L655" s="10" t="str">
        <f t="shared" si="165"/>
        <v/>
      </c>
      <c r="M655" s="13" t="str">
        <f t="shared" si="166"/>
        <v/>
      </c>
      <c r="N655" s="14" t="str">
        <f t="shared" si="167"/>
        <v/>
      </c>
      <c r="O655" s="14" t="str">
        <f t="shared" si="168"/>
        <v/>
      </c>
      <c r="P655" s="15">
        <v>653</v>
      </c>
      <c r="Q655" s="8" t="str">
        <f t="shared" si="169"/>
        <v/>
      </c>
      <c r="R655" s="201"/>
      <c r="S655" s="22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x14ac:dyDescent="0.25">
      <c r="A656" s="8">
        <f t="shared" si="157"/>
        <v>0</v>
      </c>
      <c r="B656" s="9"/>
      <c r="C656" s="9"/>
      <c r="D656" s="10" t="str">
        <f t="shared" si="158"/>
        <v/>
      </c>
      <c r="E656" s="10" t="str">
        <f t="shared" si="159"/>
        <v/>
      </c>
      <c r="F656" s="10" t="str">
        <f t="shared" si="160"/>
        <v/>
      </c>
      <c r="G656" s="10" t="str">
        <f t="shared" si="170"/>
        <v/>
      </c>
      <c r="H656" s="10" t="str">
        <f t="shared" si="161"/>
        <v/>
      </c>
      <c r="I656" s="10" t="str">
        <f t="shared" si="162"/>
        <v/>
      </c>
      <c r="J656" s="10" t="str">
        <f t="shared" si="163"/>
        <v/>
      </c>
      <c r="K656" s="12" t="str">
        <f t="shared" si="164"/>
        <v/>
      </c>
      <c r="L656" s="10" t="str">
        <f t="shared" si="165"/>
        <v/>
      </c>
      <c r="M656" s="13" t="str">
        <f t="shared" si="166"/>
        <v/>
      </c>
      <c r="N656" s="14" t="str">
        <f t="shared" si="167"/>
        <v/>
      </c>
      <c r="O656" s="14" t="str">
        <f t="shared" si="168"/>
        <v/>
      </c>
      <c r="P656" s="15">
        <v>654</v>
      </c>
      <c r="Q656" s="8" t="str">
        <f t="shared" si="169"/>
        <v/>
      </c>
      <c r="R656" s="201"/>
      <c r="S656" s="22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x14ac:dyDescent="0.25">
      <c r="A657" s="8">
        <f t="shared" si="157"/>
        <v>0</v>
      </c>
      <c r="B657" s="9"/>
      <c r="C657" s="9"/>
      <c r="D657" s="10" t="str">
        <f t="shared" si="158"/>
        <v/>
      </c>
      <c r="E657" s="10" t="str">
        <f t="shared" si="159"/>
        <v/>
      </c>
      <c r="F657" s="10" t="str">
        <f t="shared" si="160"/>
        <v/>
      </c>
      <c r="G657" s="10" t="str">
        <f t="shared" si="170"/>
        <v/>
      </c>
      <c r="H657" s="10" t="str">
        <f t="shared" si="161"/>
        <v/>
      </c>
      <c r="I657" s="10" t="str">
        <f t="shared" si="162"/>
        <v/>
      </c>
      <c r="J657" s="10" t="str">
        <f t="shared" si="163"/>
        <v/>
      </c>
      <c r="K657" s="12" t="str">
        <f t="shared" si="164"/>
        <v/>
      </c>
      <c r="L657" s="10" t="str">
        <f t="shared" si="165"/>
        <v/>
      </c>
      <c r="M657" s="13" t="str">
        <f t="shared" si="166"/>
        <v/>
      </c>
      <c r="N657" s="14" t="str">
        <f t="shared" si="167"/>
        <v/>
      </c>
      <c r="O657" s="14" t="str">
        <f t="shared" si="168"/>
        <v/>
      </c>
      <c r="P657" s="15">
        <v>655</v>
      </c>
      <c r="Q657" s="8" t="str">
        <f t="shared" si="169"/>
        <v/>
      </c>
      <c r="R657" s="201"/>
      <c r="S657" s="22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x14ac:dyDescent="0.25">
      <c r="A658" s="8">
        <f t="shared" si="157"/>
        <v>0</v>
      </c>
      <c r="B658" s="9"/>
      <c r="C658" s="9"/>
      <c r="D658" s="10" t="str">
        <f t="shared" si="158"/>
        <v/>
      </c>
      <c r="E658" s="10" t="str">
        <f t="shared" si="159"/>
        <v/>
      </c>
      <c r="F658" s="10" t="str">
        <f t="shared" si="160"/>
        <v/>
      </c>
      <c r="G658" s="10" t="str">
        <f t="shared" si="170"/>
        <v/>
      </c>
      <c r="H658" s="10" t="str">
        <f t="shared" si="161"/>
        <v/>
      </c>
      <c r="I658" s="10" t="str">
        <f t="shared" si="162"/>
        <v/>
      </c>
      <c r="J658" s="10" t="str">
        <f t="shared" si="163"/>
        <v/>
      </c>
      <c r="K658" s="12" t="str">
        <f t="shared" si="164"/>
        <v/>
      </c>
      <c r="L658" s="10" t="str">
        <f t="shared" si="165"/>
        <v/>
      </c>
      <c r="M658" s="13" t="str">
        <f t="shared" si="166"/>
        <v/>
      </c>
      <c r="N658" s="14" t="str">
        <f t="shared" si="167"/>
        <v/>
      </c>
      <c r="O658" s="14" t="str">
        <f t="shared" si="168"/>
        <v/>
      </c>
      <c r="P658" s="15">
        <v>656</v>
      </c>
      <c r="Q658" s="8" t="str">
        <f t="shared" si="169"/>
        <v/>
      </c>
      <c r="R658" s="201"/>
      <c r="S658" s="22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x14ac:dyDescent="0.25">
      <c r="A659" s="8">
        <f t="shared" si="157"/>
        <v>0</v>
      </c>
      <c r="B659" s="9"/>
      <c r="C659" s="9"/>
      <c r="D659" s="10" t="str">
        <f t="shared" si="158"/>
        <v/>
      </c>
      <c r="E659" s="10" t="str">
        <f t="shared" si="159"/>
        <v/>
      </c>
      <c r="F659" s="10" t="str">
        <f t="shared" si="160"/>
        <v/>
      </c>
      <c r="G659" s="10" t="str">
        <f t="shared" si="170"/>
        <v/>
      </c>
      <c r="H659" s="10" t="str">
        <f t="shared" si="161"/>
        <v/>
      </c>
      <c r="I659" s="10" t="str">
        <f t="shared" si="162"/>
        <v/>
      </c>
      <c r="J659" s="10" t="str">
        <f t="shared" si="163"/>
        <v/>
      </c>
      <c r="K659" s="12" t="str">
        <f t="shared" si="164"/>
        <v/>
      </c>
      <c r="L659" s="10" t="str">
        <f t="shared" si="165"/>
        <v/>
      </c>
      <c r="M659" s="13" t="str">
        <f t="shared" si="166"/>
        <v/>
      </c>
      <c r="N659" s="14" t="str">
        <f t="shared" si="167"/>
        <v/>
      </c>
      <c r="O659" s="14" t="str">
        <f t="shared" si="168"/>
        <v/>
      </c>
      <c r="P659" s="15">
        <v>657</v>
      </c>
      <c r="Q659" s="8" t="str">
        <f t="shared" si="169"/>
        <v/>
      </c>
      <c r="R659" s="201"/>
      <c r="S659" s="22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x14ac:dyDescent="0.25">
      <c r="A660" s="8">
        <f t="shared" si="157"/>
        <v>0</v>
      </c>
      <c r="B660" s="9"/>
      <c r="C660" s="9"/>
      <c r="D660" s="10" t="str">
        <f t="shared" si="158"/>
        <v/>
      </c>
      <c r="E660" s="10" t="str">
        <f t="shared" si="159"/>
        <v/>
      </c>
      <c r="F660" s="10" t="str">
        <f t="shared" si="160"/>
        <v/>
      </c>
      <c r="G660" s="10" t="str">
        <f t="shared" si="170"/>
        <v/>
      </c>
      <c r="H660" s="10" t="str">
        <f t="shared" si="161"/>
        <v/>
      </c>
      <c r="I660" s="10" t="str">
        <f t="shared" si="162"/>
        <v/>
      </c>
      <c r="J660" s="10" t="str">
        <f t="shared" si="163"/>
        <v/>
      </c>
      <c r="K660" s="12" t="str">
        <f t="shared" si="164"/>
        <v/>
      </c>
      <c r="L660" s="10" t="str">
        <f t="shared" si="165"/>
        <v/>
      </c>
      <c r="M660" s="13" t="str">
        <f t="shared" si="166"/>
        <v/>
      </c>
      <c r="N660" s="14" t="str">
        <f t="shared" si="167"/>
        <v/>
      </c>
      <c r="O660" s="14" t="str">
        <f t="shared" si="168"/>
        <v/>
      </c>
      <c r="P660" s="15">
        <v>658</v>
      </c>
      <c r="Q660" s="8" t="str">
        <f t="shared" si="169"/>
        <v/>
      </c>
      <c r="R660" s="201"/>
      <c r="S660" s="22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x14ac:dyDescent="0.25">
      <c r="A661" s="8">
        <f t="shared" si="157"/>
        <v>0</v>
      </c>
      <c r="B661" s="9"/>
      <c r="C661" s="9"/>
      <c r="D661" s="10" t="str">
        <f t="shared" si="158"/>
        <v/>
      </c>
      <c r="E661" s="10" t="str">
        <f t="shared" si="159"/>
        <v/>
      </c>
      <c r="F661" s="10" t="str">
        <f t="shared" si="160"/>
        <v/>
      </c>
      <c r="G661" s="10" t="str">
        <f t="shared" si="170"/>
        <v/>
      </c>
      <c r="H661" s="10" t="str">
        <f t="shared" si="161"/>
        <v/>
      </c>
      <c r="I661" s="10" t="str">
        <f t="shared" si="162"/>
        <v/>
      </c>
      <c r="J661" s="10" t="str">
        <f t="shared" si="163"/>
        <v/>
      </c>
      <c r="K661" s="12" t="str">
        <f t="shared" si="164"/>
        <v/>
      </c>
      <c r="L661" s="10" t="str">
        <f t="shared" si="165"/>
        <v/>
      </c>
      <c r="M661" s="13" t="str">
        <f t="shared" si="166"/>
        <v/>
      </c>
      <c r="N661" s="14" t="str">
        <f t="shared" si="167"/>
        <v/>
      </c>
      <c r="O661" s="14" t="str">
        <f t="shared" si="168"/>
        <v/>
      </c>
      <c r="P661" s="15">
        <v>659</v>
      </c>
      <c r="Q661" s="8" t="str">
        <f t="shared" si="169"/>
        <v/>
      </c>
      <c r="R661" s="201"/>
      <c r="S661" s="22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x14ac:dyDescent="0.25">
      <c r="A662" s="8">
        <f t="shared" si="157"/>
        <v>0</v>
      </c>
      <c r="B662" s="9"/>
      <c r="C662" s="9"/>
      <c r="D662" s="10" t="str">
        <f t="shared" si="158"/>
        <v/>
      </c>
      <c r="E662" s="10" t="str">
        <f t="shared" si="159"/>
        <v/>
      </c>
      <c r="F662" s="10" t="str">
        <f t="shared" si="160"/>
        <v/>
      </c>
      <c r="G662" s="10" t="str">
        <f t="shared" si="170"/>
        <v/>
      </c>
      <c r="H662" s="10" t="str">
        <f t="shared" si="161"/>
        <v/>
      </c>
      <c r="I662" s="10" t="str">
        <f t="shared" si="162"/>
        <v/>
      </c>
      <c r="J662" s="10" t="str">
        <f t="shared" si="163"/>
        <v/>
      </c>
      <c r="K662" s="12" t="str">
        <f t="shared" si="164"/>
        <v/>
      </c>
      <c r="L662" s="10" t="str">
        <f t="shared" si="165"/>
        <v/>
      </c>
      <c r="M662" s="13" t="str">
        <f t="shared" si="166"/>
        <v/>
      </c>
      <c r="N662" s="14" t="str">
        <f t="shared" si="167"/>
        <v/>
      </c>
      <c r="O662" s="14" t="str">
        <f t="shared" si="168"/>
        <v/>
      </c>
      <c r="P662" s="15">
        <v>660</v>
      </c>
      <c r="Q662" s="8" t="str">
        <f t="shared" si="169"/>
        <v/>
      </c>
      <c r="R662" s="201"/>
      <c r="S662" s="22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x14ac:dyDescent="0.25">
      <c r="A663" s="8">
        <f t="shared" si="157"/>
        <v>0</v>
      </c>
      <c r="B663" s="9"/>
      <c r="C663" s="9"/>
      <c r="D663" s="10" t="str">
        <f t="shared" si="158"/>
        <v/>
      </c>
      <c r="E663" s="10" t="str">
        <f t="shared" si="159"/>
        <v/>
      </c>
      <c r="F663" s="10" t="str">
        <f t="shared" si="160"/>
        <v/>
      </c>
      <c r="G663" s="10" t="str">
        <f t="shared" si="170"/>
        <v/>
      </c>
      <c r="H663" s="10" t="str">
        <f t="shared" si="161"/>
        <v/>
      </c>
      <c r="I663" s="10" t="str">
        <f t="shared" si="162"/>
        <v/>
      </c>
      <c r="J663" s="10" t="str">
        <f t="shared" si="163"/>
        <v/>
      </c>
      <c r="K663" s="12" t="str">
        <f t="shared" si="164"/>
        <v/>
      </c>
      <c r="L663" s="10" t="str">
        <f t="shared" si="165"/>
        <v/>
      </c>
      <c r="M663" s="13" t="str">
        <f t="shared" si="166"/>
        <v/>
      </c>
      <c r="N663" s="14" t="str">
        <f t="shared" si="167"/>
        <v/>
      </c>
      <c r="O663" s="14" t="str">
        <f t="shared" si="168"/>
        <v/>
      </c>
      <c r="P663" s="15">
        <v>661</v>
      </c>
      <c r="Q663" s="8" t="str">
        <f t="shared" si="169"/>
        <v/>
      </c>
      <c r="R663" s="201"/>
      <c r="S663" s="22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x14ac:dyDescent="0.25">
      <c r="A664" s="8">
        <f t="shared" si="157"/>
        <v>0</v>
      </c>
      <c r="B664" s="9"/>
      <c r="C664" s="9"/>
      <c r="D664" s="10" t="str">
        <f t="shared" si="158"/>
        <v/>
      </c>
      <c r="E664" s="10" t="str">
        <f t="shared" si="159"/>
        <v/>
      </c>
      <c r="F664" s="10" t="str">
        <f t="shared" si="160"/>
        <v/>
      </c>
      <c r="G664" s="10" t="str">
        <f t="shared" si="170"/>
        <v/>
      </c>
      <c r="H664" s="10" t="str">
        <f t="shared" si="161"/>
        <v/>
      </c>
      <c r="I664" s="10" t="str">
        <f t="shared" si="162"/>
        <v/>
      </c>
      <c r="J664" s="10" t="str">
        <f t="shared" si="163"/>
        <v/>
      </c>
      <c r="K664" s="12" t="str">
        <f t="shared" si="164"/>
        <v/>
      </c>
      <c r="L664" s="10" t="str">
        <f t="shared" si="165"/>
        <v/>
      </c>
      <c r="M664" s="13" t="str">
        <f t="shared" si="166"/>
        <v/>
      </c>
      <c r="N664" s="14" t="str">
        <f t="shared" si="167"/>
        <v/>
      </c>
      <c r="O664" s="14" t="str">
        <f t="shared" si="168"/>
        <v/>
      </c>
      <c r="P664" s="15">
        <v>662</v>
      </c>
      <c r="Q664" s="8" t="str">
        <f t="shared" si="169"/>
        <v/>
      </c>
      <c r="R664" s="201"/>
      <c r="S664" s="22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x14ac:dyDescent="0.25">
      <c r="A665" s="8">
        <f t="shared" si="157"/>
        <v>0</v>
      </c>
      <c r="B665" s="9"/>
      <c r="C665" s="9"/>
      <c r="D665" s="10" t="str">
        <f t="shared" si="158"/>
        <v/>
      </c>
      <c r="E665" s="10" t="str">
        <f t="shared" si="159"/>
        <v/>
      </c>
      <c r="F665" s="10" t="str">
        <f t="shared" si="160"/>
        <v/>
      </c>
      <c r="G665" s="10" t="str">
        <f t="shared" si="170"/>
        <v/>
      </c>
      <c r="H665" s="10" t="str">
        <f t="shared" si="161"/>
        <v/>
      </c>
      <c r="I665" s="10" t="str">
        <f t="shared" si="162"/>
        <v/>
      </c>
      <c r="J665" s="10" t="str">
        <f t="shared" si="163"/>
        <v/>
      </c>
      <c r="K665" s="12" t="str">
        <f t="shared" si="164"/>
        <v/>
      </c>
      <c r="L665" s="10" t="str">
        <f t="shared" si="165"/>
        <v/>
      </c>
      <c r="M665" s="13" t="str">
        <f t="shared" si="166"/>
        <v/>
      </c>
      <c r="N665" s="14" t="str">
        <f t="shared" si="167"/>
        <v/>
      </c>
      <c r="O665" s="14" t="str">
        <f t="shared" si="168"/>
        <v/>
      </c>
      <c r="P665" s="15">
        <v>663</v>
      </c>
      <c r="Q665" s="8" t="str">
        <f t="shared" si="169"/>
        <v/>
      </c>
      <c r="R665" s="201"/>
      <c r="S665" s="22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x14ac:dyDescent="0.25">
      <c r="A666" s="8">
        <f t="shared" si="157"/>
        <v>0</v>
      </c>
      <c r="B666" s="9"/>
      <c r="C666" s="9"/>
      <c r="D666" s="10" t="str">
        <f t="shared" si="158"/>
        <v/>
      </c>
      <c r="E666" s="10" t="str">
        <f t="shared" si="159"/>
        <v/>
      </c>
      <c r="F666" s="10" t="str">
        <f t="shared" si="160"/>
        <v/>
      </c>
      <c r="G666" s="10" t="str">
        <f t="shared" si="170"/>
        <v/>
      </c>
      <c r="H666" s="10" t="str">
        <f t="shared" si="161"/>
        <v/>
      </c>
      <c r="I666" s="10" t="str">
        <f t="shared" si="162"/>
        <v/>
      </c>
      <c r="J666" s="10" t="str">
        <f t="shared" si="163"/>
        <v/>
      </c>
      <c r="K666" s="12" t="str">
        <f t="shared" si="164"/>
        <v/>
      </c>
      <c r="L666" s="10" t="str">
        <f t="shared" si="165"/>
        <v/>
      </c>
      <c r="M666" s="13" t="str">
        <f t="shared" si="166"/>
        <v/>
      </c>
      <c r="N666" s="14" t="str">
        <f t="shared" si="167"/>
        <v/>
      </c>
      <c r="O666" s="14" t="str">
        <f t="shared" si="168"/>
        <v/>
      </c>
      <c r="P666" s="15">
        <v>664</v>
      </c>
      <c r="Q666" s="8" t="str">
        <f t="shared" si="169"/>
        <v/>
      </c>
      <c r="R666" s="201"/>
      <c r="S666" s="22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x14ac:dyDescent="0.25">
      <c r="A667" s="8">
        <f t="shared" si="157"/>
        <v>0</v>
      </c>
      <c r="B667" s="9"/>
      <c r="C667" s="9"/>
      <c r="D667" s="10" t="str">
        <f t="shared" si="158"/>
        <v/>
      </c>
      <c r="E667" s="10" t="str">
        <f t="shared" si="159"/>
        <v/>
      </c>
      <c r="F667" s="10" t="str">
        <f t="shared" si="160"/>
        <v/>
      </c>
      <c r="G667" s="10" t="str">
        <f t="shared" si="170"/>
        <v/>
      </c>
      <c r="H667" s="10" t="str">
        <f t="shared" si="161"/>
        <v/>
      </c>
      <c r="I667" s="10" t="str">
        <f t="shared" si="162"/>
        <v/>
      </c>
      <c r="J667" s="10" t="str">
        <f t="shared" si="163"/>
        <v/>
      </c>
      <c r="K667" s="12" t="str">
        <f t="shared" si="164"/>
        <v/>
      </c>
      <c r="L667" s="10" t="str">
        <f t="shared" si="165"/>
        <v/>
      </c>
      <c r="M667" s="13" t="str">
        <f t="shared" si="166"/>
        <v/>
      </c>
      <c r="N667" s="14" t="str">
        <f t="shared" si="167"/>
        <v/>
      </c>
      <c r="O667" s="14" t="str">
        <f t="shared" si="168"/>
        <v/>
      </c>
      <c r="P667" s="15">
        <v>665</v>
      </c>
      <c r="Q667" s="8" t="str">
        <f t="shared" si="169"/>
        <v/>
      </c>
      <c r="R667" s="201"/>
      <c r="S667" s="22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x14ac:dyDescent="0.25">
      <c r="A668" s="8">
        <f t="shared" si="157"/>
        <v>0</v>
      </c>
      <c r="B668" s="9"/>
      <c r="C668" s="9"/>
      <c r="D668" s="10" t="str">
        <f t="shared" si="158"/>
        <v/>
      </c>
      <c r="E668" s="10" t="str">
        <f t="shared" si="159"/>
        <v/>
      </c>
      <c r="F668" s="10" t="str">
        <f t="shared" si="160"/>
        <v/>
      </c>
      <c r="G668" s="10" t="str">
        <f t="shared" si="170"/>
        <v/>
      </c>
      <c r="H668" s="10" t="str">
        <f t="shared" si="161"/>
        <v/>
      </c>
      <c r="I668" s="10" t="str">
        <f t="shared" si="162"/>
        <v/>
      </c>
      <c r="J668" s="10" t="str">
        <f t="shared" si="163"/>
        <v/>
      </c>
      <c r="K668" s="12" t="str">
        <f t="shared" si="164"/>
        <v/>
      </c>
      <c r="L668" s="10" t="str">
        <f t="shared" si="165"/>
        <v/>
      </c>
      <c r="M668" s="13" t="str">
        <f t="shared" si="166"/>
        <v/>
      </c>
      <c r="N668" s="14" t="str">
        <f t="shared" si="167"/>
        <v/>
      </c>
      <c r="O668" s="14" t="str">
        <f t="shared" si="168"/>
        <v/>
      </c>
      <c r="P668" s="15">
        <v>666</v>
      </c>
      <c r="Q668" s="8" t="str">
        <f t="shared" si="169"/>
        <v/>
      </c>
      <c r="R668" s="201"/>
      <c r="S668" s="22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x14ac:dyDescent="0.25">
      <c r="A669" s="8">
        <f t="shared" si="157"/>
        <v>0</v>
      </c>
      <c r="B669" s="9"/>
      <c r="C669" s="9"/>
      <c r="D669" s="10" t="str">
        <f t="shared" si="158"/>
        <v/>
      </c>
      <c r="E669" s="10" t="str">
        <f t="shared" si="159"/>
        <v/>
      </c>
      <c r="F669" s="10" t="str">
        <f t="shared" si="160"/>
        <v/>
      </c>
      <c r="G669" s="10" t="str">
        <f t="shared" si="170"/>
        <v/>
      </c>
      <c r="H669" s="10" t="str">
        <f t="shared" si="161"/>
        <v/>
      </c>
      <c r="I669" s="10" t="str">
        <f t="shared" si="162"/>
        <v/>
      </c>
      <c r="J669" s="10" t="str">
        <f t="shared" si="163"/>
        <v/>
      </c>
      <c r="K669" s="12" t="str">
        <f t="shared" si="164"/>
        <v/>
      </c>
      <c r="L669" s="10" t="str">
        <f t="shared" si="165"/>
        <v/>
      </c>
      <c r="M669" s="13" t="str">
        <f t="shared" si="166"/>
        <v/>
      </c>
      <c r="N669" s="14" t="str">
        <f t="shared" si="167"/>
        <v/>
      </c>
      <c r="O669" s="14" t="str">
        <f t="shared" si="168"/>
        <v/>
      </c>
      <c r="P669" s="15">
        <v>667</v>
      </c>
      <c r="Q669" s="8" t="str">
        <f t="shared" si="169"/>
        <v/>
      </c>
      <c r="R669" s="201"/>
      <c r="S669" s="22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x14ac:dyDescent="0.25">
      <c r="A670" s="8">
        <f t="shared" si="157"/>
        <v>0</v>
      </c>
      <c r="B670" s="9"/>
      <c r="C670" s="9"/>
      <c r="D670" s="10" t="str">
        <f t="shared" si="158"/>
        <v/>
      </c>
      <c r="E670" s="10" t="str">
        <f t="shared" si="159"/>
        <v/>
      </c>
      <c r="F670" s="10" t="str">
        <f t="shared" si="160"/>
        <v/>
      </c>
      <c r="G670" s="10" t="str">
        <f t="shared" si="170"/>
        <v/>
      </c>
      <c r="H670" s="10" t="str">
        <f t="shared" si="161"/>
        <v/>
      </c>
      <c r="I670" s="10" t="str">
        <f t="shared" si="162"/>
        <v/>
      </c>
      <c r="J670" s="10" t="str">
        <f t="shared" si="163"/>
        <v/>
      </c>
      <c r="K670" s="12" t="str">
        <f t="shared" si="164"/>
        <v/>
      </c>
      <c r="L670" s="10" t="str">
        <f t="shared" si="165"/>
        <v/>
      </c>
      <c r="M670" s="13" t="str">
        <f t="shared" si="166"/>
        <v/>
      </c>
      <c r="N670" s="14" t="str">
        <f t="shared" si="167"/>
        <v/>
      </c>
      <c r="O670" s="14" t="str">
        <f t="shared" si="168"/>
        <v/>
      </c>
      <c r="P670" s="15">
        <v>668</v>
      </c>
      <c r="Q670" s="8" t="str">
        <f t="shared" si="169"/>
        <v/>
      </c>
      <c r="R670" s="201"/>
      <c r="S670" s="22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x14ac:dyDescent="0.25">
      <c r="A671" s="8">
        <f t="shared" si="157"/>
        <v>0</v>
      </c>
      <c r="B671" s="9"/>
      <c r="C671" s="9"/>
      <c r="D671" s="10" t="str">
        <f t="shared" si="158"/>
        <v/>
      </c>
      <c r="E671" s="10" t="str">
        <f t="shared" si="159"/>
        <v/>
      </c>
      <c r="F671" s="10" t="str">
        <f t="shared" si="160"/>
        <v/>
      </c>
      <c r="G671" s="10" t="str">
        <f t="shared" si="170"/>
        <v/>
      </c>
      <c r="H671" s="10" t="str">
        <f t="shared" si="161"/>
        <v/>
      </c>
      <c r="I671" s="10" t="str">
        <f t="shared" si="162"/>
        <v/>
      </c>
      <c r="J671" s="10" t="str">
        <f t="shared" si="163"/>
        <v/>
      </c>
      <c r="K671" s="12" t="str">
        <f t="shared" si="164"/>
        <v/>
      </c>
      <c r="L671" s="10" t="str">
        <f t="shared" si="165"/>
        <v/>
      </c>
      <c r="M671" s="13" t="str">
        <f t="shared" si="166"/>
        <v/>
      </c>
      <c r="N671" s="14" t="str">
        <f t="shared" si="167"/>
        <v/>
      </c>
      <c r="O671" s="14" t="str">
        <f t="shared" si="168"/>
        <v/>
      </c>
      <c r="P671" s="15">
        <v>669</v>
      </c>
      <c r="Q671" s="8" t="str">
        <f t="shared" si="169"/>
        <v/>
      </c>
      <c r="R671" s="201"/>
      <c r="S671" s="22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x14ac:dyDescent="0.25">
      <c r="A672" s="8">
        <f t="shared" si="157"/>
        <v>0</v>
      </c>
      <c r="B672" s="9"/>
      <c r="C672" s="9"/>
      <c r="D672" s="10" t="str">
        <f t="shared" si="158"/>
        <v/>
      </c>
      <c r="E672" s="10" t="str">
        <f t="shared" si="159"/>
        <v/>
      </c>
      <c r="F672" s="10" t="str">
        <f t="shared" si="160"/>
        <v/>
      </c>
      <c r="G672" s="10" t="str">
        <f t="shared" si="170"/>
        <v/>
      </c>
      <c r="H672" s="10" t="str">
        <f t="shared" si="161"/>
        <v/>
      </c>
      <c r="I672" s="10" t="str">
        <f t="shared" si="162"/>
        <v/>
      </c>
      <c r="J672" s="10" t="str">
        <f t="shared" si="163"/>
        <v/>
      </c>
      <c r="K672" s="12" t="str">
        <f t="shared" si="164"/>
        <v/>
      </c>
      <c r="L672" s="10" t="str">
        <f t="shared" si="165"/>
        <v/>
      </c>
      <c r="M672" s="13" t="str">
        <f t="shared" si="166"/>
        <v/>
      </c>
      <c r="N672" s="14" t="str">
        <f t="shared" si="167"/>
        <v/>
      </c>
      <c r="O672" s="14" t="str">
        <f t="shared" si="168"/>
        <v/>
      </c>
      <c r="P672" s="15">
        <v>670</v>
      </c>
      <c r="Q672" s="8" t="str">
        <f t="shared" si="169"/>
        <v/>
      </c>
      <c r="R672" s="201"/>
      <c r="S672" s="22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x14ac:dyDescent="0.25">
      <c r="A673" s="8">
        <f t="shared" si="157"/>
        <v>0</v>
      </c>
      <c r="B673" s="9"/>
      <c r="C673" s="9"/>
      <c r="D673" s="10" t="str">
        <f t="shared" si="158"/>
        <v/>
      </c>
      <c r="E673" s="10" t="str">
        <f t="shared" si="159"/>
        <v/>
      </c>
      <c r="F673" s="10" t="str">
        <f t="shared" si="160"/>
        <v/>
      </c>
      <c r="G673" s="10" t="str">
        <f t="shared" si="170"/>
        <v/>
      </c>
      <c r="H673" s="10" t="str">
        <f t="shared" si="161"/>
        <v/>
      </c>
      <c r="I673" s="10" t="str">
        <f t="shared" si="162"/>
        <v/>
      </c>
      <c r="J673" s="10" t="str">
        <f t="shared" si="163"/>
        <v/>
      </c>
      <c r="K673" s="12" t="str">
        <f t="shared" si="164"/>
        <v/>
      </c>
      <c r="L673" s="10" t="str">
        <f t="shared" si="165"/>
        <v/>
      </c>
      <c r="M673" s="13" t="str">
        <f t="shared" si="166"/>
        <v/>
      </c>
      <c r="N673" s="14" t="str">
        <f t="shared" si="167"/>
        <v/>
      </c>
      <c r="O673" s="14" t="str">
        <f t="shared" si="168"/>
        <v/>
      </c>
      <c r="P673" s="15">
        <v>671</v>
      </c>
      <c r="Q673" s="8" t="str">
        <f t="shared" si="169"/>
        <v/>
      </c>
      <c r="R673" s="201"/>
      <c r="S673" s="22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x14ac:dyDescent="0.25">
      <c r="A674" s="8">
        <f t="shared" si="157"/>
        <v>0</v>
      </c>
      <c r="B674" s="9"/>
      <c r="C674" s="9"/>
      <c r="D674" s="10" t="str">
        <f t="shared" si="158"/>
        <v/>
      </c>
      <c r="E674" s="10" t="str">
        <f t="shared" si="159"/>
        <v/>
      </c>
      <c r="F674" s="10" t="str">
        <f t="shared" si="160"/>
        <v/>
      </c>
      <c r="G674" s="10" t="str">
        <f t="shared" si="170"/>
        <v/>
      </c>
      <c r="H674" s="10" t="str">
        <f t="shared" si="161"/>
        <v/>
      </c>
      <c r="I674" s="10" t="str">
        <f t="shared" si="162"/>
        <v/>
      </c>
      <c r="J674" s="10" t="str">
        <f t="shared" si="163"/>
        <v/>
      </c>
      <c r="K674" s="12" t="str">
        <f t="shared" si="164"/>
        <v/>
      </c>
      <c r="L674" s="10" t="str">
        <f t="shared" si="165"/>
        <v/>
      </c>
      <c r="M674" s="13" t="str">
        <f t="shared" si="166"/>
        <v/>
      </c>
      <c r="N674" s="14" t="str">
        <f t="shared" si="167"/>
        <v/>
      </c>
      <c r="O674" s="14" t="str">
        <f t="shared" si="168"/>
        <v/>
      </c>
      <c r="P674" s="15">
        <v>672</v>
      </c>
      <c r="Q674" s="8" t="str">
        <f t="shared" si="169"/>
        <v/>
      </c>
      <c r="R674" s="201"/>
      <c r="S674" s="22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x14ac:dyDescent="0.25">
      <c r="A675" s="8">
        <f t="shared" si="157"/>
        <v>0</v>
      </c>
      <c r="B675" s="9"/>
      <c r="C675" s="9"/>
      <c r="D675" s="10" t="str">
        <f t="shared" si="158"/>
        <v/>
      </c>
      <c r="E675" s="10" t="str">
        <f t="shared" si="159"/>
        <v/>
      </c>
      <c r="F675" s="10" t="str">
        <f t="shared" si="160"/>
        <v/>
      </c>
      <c r="G675" s="10" t="str">
        <f t="shared" si="170"/>
        <v/>
      </c>
      <c r="H675" s="10" t="str">
        <f t="shared" si="161"/>
        <v/>
      </c>
      <c r="I675" s="10" t="str">
        <f t="shared" si="162"/>
        <v/>
      </c>
      <c r="J675" s="10" t="str">
        <f t="shared" si="163"/>
        <v/>
      </c>
      <c r="K675" s="12" t="str">
        <f t="shared" si="164"/>
        <v/>
      </c>
      <c r="L675" s="10" t="str">
        <f t="shared" si="165"/>
        <v/>
      </c>
      <c r="M675" s="13" t="str">
        <f t="shared" si="166"/>
        <v/>
      </c>
      <c r="N675" s="14" t="str">
        <f t="shared" si="167"/>
        <v/>
      </c>
      <c r="O675" s="14" t="str">
        <f t="shared" si="168"/>
        <v/>
      </c>
      <c r="P675" s="15">
        <v>673</v>
      </c>
      <c r="Q675" s="8" t="str">
        <f t="shared" si="169"/>
        <v/>
      </c>
      <c r="R675" s="201"/>
      <c r="S675" s="22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x14ac:dyDescent="0.25">
      <c r="A676" s="8">
        <f t="shared" si="157"/>
        <v>0</v>
      </c>
      <c r="B676" s="9"/>
      <c r="C676" s="9"/>
      <c r="D676" s="10" t="str">
        <f t="shared" si="158"/>
        <v/>
      </c>
      <c r="E676" s="10" t="str">
        <f t="shared" si="159"/>
        <v/>
      </c>
      <c r="F676" s="10" t="str">
        <f t="shared" si="160"/>
        <v/>
      </c>
      <c r="G676" s="10" t="str">
        <f t="shared" si="170"/>
        <v/>
      </c>
      <c r="H676" s="10" t="str">
        <f t="shared" si="161"/>
        <v/>
      </c>
      <c r="I676" s="10" t="str">
        <f t="shared" si="162"/>
        <v/>
      </c>
      <c r="J676" s="10" t="str">
        <f t="shared" si="163"/>
        <v/>
      </c>
      <c r="K676" s="12" t="str">
        <f t="shared" si="164"/>
        <v/>
      </c>
      <c r="L676" s="10" t="str">
        <f t="shared" si="165"/>
        <v/>
      </c>
      <c r="M676" s="13" t="str">
        <f t="shared" si="166"/>
        <v/>
      </c>
      <c r="N676" s="14" t="str">
        <f t="shared" si="167"/>
        <v/>
      </c>
      <c r="O676" s="14" t="str">
        <f t="shared" si="168"/>
        <v/>
      </c>
      <c r="P676" s="15">
        <v>674</v>
      </c>
      <c r="Q676" s="8" t="str">
        <f t="shared" si="169"/>
        <v/>
      </c>
      <c r="R676" s="201"/>
      <c r="S676" s="22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x14ac:dyDescent="0.25">
      <c r="A677" s="8">
        <f t="shared" si="157"/>
        <v>0</v>
      </c>
      <c r="B677" s="9"/>
      <c r="C677" s="9"/>
      <c r="D677" s="10" t="str">
        <f t="shared" si="158"/>
        <v/>
      </c>
      <c r="E677" s="10" t="str">
        <f t="shared" si="159"/>
        <v/>
      </c>
      <c r="F677" s="10" t="str">
        <f t="shared" si="160"/>
        <v/>
      </c>
      <c r="G677" s="10" t="str">
        <f t="shared" si="170"/>
        <v/>
      </c>
      <c r="H677" s="10" t="str">
        <f t="shared" si="161"/>
        <v/>
      </c>
      <c r="I677" s="10" t="str">
        <f t="shared" si="162"/>
        <v/>
      </c>
      <c r="J677" s="10" t="str">
        <f t="shared" si="163"/>
        <v/>
      </c>
      <c r="K677" s="12" t="str">
        <f t="shared" si="164"/>
        <v/>
      </c>
      <c r="L677" s="10" t="str">
        <f t="shared" si="165"/>
        <v/>
      </c>
      <c r="M677" s="13" t="str">
        <f t="shared" si="166"/>
        <v/>
      </c>
      <c r="N677" s="14" t="str">
        <f t="shared" si="167"/>
        <v/>
      </c>
      <c r="O677" s="14" t="str">
        <f t="shared" si="168"/>
        <v/>
      </c>
      <c r="P677" s="15">
        <v>675</v>
      </c>
      <c r="Q677" s="8" t="str">
        <f t="shared" si="169"/>
        <v/>
      </c>
      <c r="R677" s="201"/>
      <c r="S677" s="22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x14ac:dyDescent="0.25">
      <c r="A678" s="8">
        <f t="shared" si="157"/>
        <v>0</v>
      </c>
      <c r="B678" s="9"/>
      <c r="C678" s="9"/>
      <c r="D678" s="10" t="str">
        <f t="shared" si="158"/>
        <v/>
      </c>
      <c r="E678" s="10" t="str">
        <f t="shared" si="159"/>
        <v/>
      </c>
      <c r="F678" s="10" t="str">
        <f t="shared" si="160"/>
        <v/>
      </c>
      <c r="G678" s="10" t="str">
        <f t="shared" si="170"/>
        <v/>
      </c>
      <c r="H678" s="10" t="str">
        <f t="shared" si="161"/>
        <v/>
      </c>
      <c r="I678" s="10" t="str">
        <f t="shared" si="162"/>
        <v/>
      </c>
      <c r="J678" s="10" t="str">
        <f t="shared" si="163"/>
        <v/>
      </c>
      <c r="K678" s="12" t="str">
        <f t="shared" si="164"/>
        <v/>
      </c>
      <c r="L678" s="10" t="str">
        <f t="shared" si="165"/>
        <v/>
      </c>
      <c r="M678" s="13" t="str">
        <f t="shared" si="166"/>
        <v/>
      </c>
      <c r="N678" s="14" t="str">
        <f t="shared" si="167"/>
        <v/>
      </c>
      <c r="O678" s="14" t="str">
        <f t="shared" si="168"/>
        <v/>
      </c>
      <c r="P678" s="15">
        <v>676</v>
      </c>
      <c r="Q678" s="8" t="str">
        <f t="shared" si="169"/>
        <v/>
      </c>
      <c r="R678" s="201"/>
      <c r="S678" s="22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x14ac:dyDescent="0.25">
      <c r="A679" s="8">
        <f t="shared" si="157"/>
        <v>0</v>
      </c>
      <c r="B679" s="9"/>
      <c r="C679" s="9"/>
      <c r="D679" s="10" t="str">
        <f t="shared" si="158"/>
        <v/>
      </c>
      <c r="E679" s="10" t="str">
        <f t="shared" si="159"/>
        <v/>
      </c>
      <c r="F679" s="10" t="str">
        <f t="shared" si="160"/>
        <v/>
      </c>
      <c r="G679" s="10" t="str">
        <f t="shared" si="170"/>
        <v/>
      </c>
      <c r="H679" s="10" t="str">
        <f t="shared" si="161"/>
        <v/>
      </c>
      <c r="I679" s="10" t="str">
        <f t="shared" si="162"/>
        <v/>
      </c>
      <c r="J679" s="10" t="str">
        <f t="shared" si="163"/>
        <v/>
      </c>
      <c r="K679" s="12" t="str">
        <f t="shared" si="164"/>
        <v/>
      </c>
      <c r="L679" s="10" t="str">
        <f t="shared" si="165"/>
        <v/>
      </c>
      <c r="M679" s="13" t="str">
        <f t="shared" si="166"/>
        <v/>
      </c>
      <c r="N679" s="14" t="str">
        <f t="shared" si="167"/>
        <v/>
      </c>
      <c r="O679" s="14" t="str">
        <f t="shared" si="168"/>
        <v/>
      </c>
      <c r="P679" s="15">
        <v>677</v>
      </c>
      <c r="Q679" s="8" t="str">
        <f t="shared" si="169"/>
        <v/>
      </c>
      <c r="R679" s="201"/>
      <c r="S679" s="22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x14ac:dyDescent="0.25">
      <c r="A680" s="8">
        <f t="shared" si="157"/>
        <v>0</v>
      </c>
      <c r="B680" s="9"/>
      <c r="C680" s="9"/>
      <c r="D680" s="10" t="str">
        <f t="shared" si="158"/>
        <v/>
      </c>
      <c r="E680" s="10" t="str">
        <f t="shared" si="159"/>
        <v/>
      </c>
      <c r="F680" s="10" t="str">
        <f t="shared" si="160"/>
        <v/>
      </c>
      <c r="G680" s="10" t="str">
        <f t="shared" si="170"/>
        <v/>
      </c>
      <c r="H680" s="10" t="str">
        <f t="shared" si="161"/>
        <v/>
      </c>
      <c r="I680" s="10" t="str">
        <f t="shared" si="162"/>
        <v/>
      </c>
      <c r="J680" s="10" t="str">
        <f t="shared" si="163"/>
        <v/>
      </c>
      <c r="K680" s="12" t="str">
        <f t="shared" si="164"/>
        <v/>
      </c>
      <c r="L680" s="10" t="str">
        <f t="shared" si="165"/>
        <v/>
      </c>
      <c r="M680" s="13" t="str">
        <f t="shared" si="166"/>
        <v/>
      </c>
      <c r="N680" s="14" t="str">
        <f t="shared" si="167"/>
        <v/>
      </c>
      <c r="O680" s="14" t="str">
        <f t="shared" si="168"/>
        <v/>
      </c>
      <c r="P680" s="15">
        <v>678</v>
      </c>
      <c r="Q680" s="8" t="str">
        <f t="shared" si="169"/>
        <v/>
      </c>
      <c r="R680" s="201"/>
      <c r="S680" s="22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x14ac:dyDescent="0.25">
      <c r="A681" s="8">
        <f t="shared" si="157"/>
        <v>0</v>
      </c>
      <c r="B681" s="9"/>
      <c r="C681" s="9"/>
      <c r="D681" s="10" t="str">
        <f t="shared" si="158"/>
        <v/>
      </c>
      <c r="E681" s="10" t="str">
        <f t="shared" si="159"/>
        <v/>
      </c>
      <c r="F681" s="10" t="str">
        <f t="shared" si="160"/>
        <v/>
      </c>
      <c r="G681" s="10" t="str">
        <f t="shared" si="170"/>
        <v/>
      </c>
      <c r="H681" s="10" t="str">
        <f t="shared" si="161"/>
        <v/>
      </c>
      <c r="I681" s="10" t="str">
        <f t="shared" si="162"/>
        <v/>
      </c>
      <c r="J681" s="10" t="str">
        <f t="shared" si="163"/>
        <v/>
      </c>
      <c r="K681" s="12" t="str">
        <f t="shared" si="164"/>
        <v/>
      </c>
      <c r="L681" s="10" t="str">
        <f t="shared" si="165"/>
        <v/>
      </c>
      <c r="M681" s="13" t="str">
        <f t="shared" si="166"/>
        <v/>
      </c>
      <c r="N681" s="14" t="str">
        <f t="shared" si="167"/>
        <v/>
      </c>
      <c r="O681" s="14" t="str">
        <f t="shared" si="168"/>
        <v/>
      </c>
      <c r="P681" s="15">
        <v>679</v>
      </c>
      <c r="Q681" s="8" t="str">
        <f t="shared" si="169"/>
        <v/>
      </c>
      <c r="R681" s="201"/>
      <c r="S681" s="22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x14ac:dyDescent="0.25">
      <c r="A682" s="8">
        <f t="shared" si="157"/>
        <v>0</v>
      </c>
      <c r="B682" s="9"/>
      <c r="C682" s="9"/>
      <c r="D682" s="10" t="str">
        <f t="shared" si="158"/>
        <v/>
      </c>
      <c r="E682" s="10" t="str">
        <f t="shared" si="159"/>
        <v/>
      </c>
      <c r="F682" s="10" t="str">
        <f t="shared" si="160"/>
        <v/>
      </c>
      <c r="G682" s="10" t="str">
        <f t="shared" si="170"/>
        <v/>
      </c>
      <c r="H682" s="10" t="str">
        <f t="shared" si="161"/>
        <v/>
      </c>
      <c r="I682" s="10" t="str">
        <f t="shared" si="162"/>
        <v/>
      </c>
      <c r="J682" s="10" t="str">
        <f t="shared" si="163"/>
        <v/>
      </c>
      <c r="K682" s="12" t="str">
        <f t="shared" si="164"/>
        <v/>
      </c>
      <c r="L682" s="10" t="str">
        <f t="shared" si="165"/>
        <v/>
      </c>
      <c r="M682" s="13" t="str">
        <f t="shared" si="166"/>
        <v/>
      </c>
      <c r="N682" s="14" t="str">
        <f t="shared" si="167"/>
        <v/>
      </c>
      <c r="O682" s="14" t="str">
        <f t="shared" si="168"/>
        <v/>
      </c>
      <c r="P682" s="15">
        <v>680</v>
      </c>
      <c r="Q682" s="8" t="str">
        <f t="shared" si="169"/>
        <v/>
      </c>
      <c r="R682" s="201"/>
      <c r="S682" s="22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x14ac:dyDescent="0.25">
      <c r="A683" s="8">
        <f t="shared" si="157"/>
        <v>0</v>
      </c>
      <c r="B683" s="9"/>
      <c r="C683" s="9"/>
      <c r="D683" s="10" t="str">
        <f t="shared" si="158"/>
        <v/>
      </c>
      <c r="E683" s="10" t="str">
        <f t="shared" si="159"/>
        <v/>
      </c>
      <c r="F683" s="10" t="str">
        <f t="shared" si="160"/>
        <v/>
      </c>
      <c r="G683" s="10" t="str">
        <f t="shared" si="170"/>
        <v/>
      </c>
      <c r="H683" s="10" t="str">
        <f t="shared" si="161"/>
        <v/>
      </c>
      <c r="I683" s="10" t="str">
        <f t="shared" si="162"/>
        <v/>
      </c>
      <c r="J683" s="10" t="str">
        <f t="shared" si="163"/>
        <v/>
      </c>
      <c r="K683" s="12" t="str">
        <f t="shared" si="164"/>
        <v/>
      </c>
      <c r="L683" s="10" t="str">
        <f t="shared" si="165"/>
        <v/>
      </c>
      <c r="M683" s="13" t="str">
        <f t="shared" si="166"/>
        <v/>
      </c>
      <c r="N683" s="14" t="str">
        <f t="shared" si="167"/>
        <v/>
      </c>
      <c r="O683" s="14" t="str">
        <f t="shared" si="168"/>
        <v/>
      </c>
      <c r="P683" s="15">
        <v>681</v>
      </c>
      <c r="Q683" s="8" t="str">
        <f t="shared" si="169"/>
        <v/>
      </c>
      <c r="R683" s="201"/>
      <c r="S683" s="22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x14ac:dyDescent="0.25">
      <c r="A684" s="8">
        <f t="shared" si="157"/>
        <v>0</v>
      </c>
      <c r="B684" s="9"/>
      <c r="C684" s="9"/>
      <c r="D684" s="10" t="str">
        <f t="shared" si="158"/>
        <v/>
      </c>
      <c r="E684" s="10" t="str">
        <f t="shared" si="159"/>
        <v/>
      </c>
      <c r="F684" s="10" t="str">
        <f t="shared" si="160"/>
        <v/>
      </c>
      <c r="G684" s="10" t="str">
        <f t="shared" si="170"/>
        <v/>
      </c>
      <c r="H684" s="10" t="str">
        <f t="shared" si="161"/>
        <v/>
      </c>
      <c r="I684" s="10" t="str">
        <f t="shared" si="162"/>
        <v/>
      </c>
      <c r="J684" s="10" t="str">
        <f t="shared" si="163"/>
        <v/>
      </c>
      <c r="K684" s="12" t="str">
        <f t="shared" si="164"/>
        <v/>
      </c>
      <c r="L684" s="10" t="str">
        <f t="shared" si="165"/>
        <v/>
      </c>
      <c r="M684" s="13" t="str">
        <f t="shared" si="166"/>
        <v/>
      </c>
      <c r="N684" s="14" t="str">
        <f t="shared" si="167"/>
        <v/>
      </c>
      <c r="O684" s="14" t="str">
        <f t="shared" si="168"/>
        <v/>
      </c>
      <c r="P684" s="15">
        <v>682</v>
      </c>
      <c r="Q684" s="8" t="str">
        <f t="shared" si="169"/>
        <v/>
      </c>
      <c r="R684" s="201"/>
      <c r="S684" s="22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x14ac:dyDescent="0.25">
      <c r="A685" s="8">
        <f t="shared" si="157"/>
        <v>0</v>
      </c>
      <c r="B685" s="9"/>
      <c r="C685" s="9"/>
      <c r="D685" s="10" t="str">
        <f t="shared" si="158"/>
        <v/>
      </c>
      <c r="E685" s="10" t="str">
        <f t="shared" si="159"/>
        <v/>
      </c>
      <c r="F685" s="10" t="str">
        <f t="shared" si="160"/>
        <v/>
      </c>
      <c r="G685" s="10" t="str">
        <f t="shared" si="170"/>
        <v/>
      </c>
      <c r="H685" s="10" t="str">
        <f t="shared" si="161"/>
        <v/>
      </c>
      <c r="I685" s="10" t="str">
        <f t="shared" si="162"/>
        <v/>
      </c>
      <c r="J685" s="10" t="str">
        <f t="shared" si="163"/>
        <v/>
      </c>
      <c r="K685" s="12" t="str">
        <f t="shared" si="164"/>
        <v/>
      </c>
      <c r="L685" s="10" t="str">
        <f t="shared" si="165"/>
        <v/>
      </c>
      <c r="M685" s="13" t="str">
        <f t="shared" si="166"/>
        <v/>
      </c>
      <c r="N685" s="14" t="str">
        <f t="shared" si="167"/>
        <v/>
      </c>
      <c r="O685" s="14" t="str">
        <f t="shared" si="168"/>
        <v/>
      </c>
      <c r="P685" s="15">
        <v>683</v>
      </c>
      <c r="Q685" s="8" t="str">
        <f t="shared" si="169"/>
        <v/>
      </c>
      <c r="R685" s="201"/>
      <c r="S685" s="22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x14ac:dyDescent="0.25">
      <c r="A686" s="8">
        <f t="shared" si="157"/>
        <v>0</v>
      </c>
      <c r="B686" s="9"/>
      <c r="C686" s="9"/>
      <c r="D686" s="10" t="str">
        <f t="shared" si="158"/>
        <v/>
      </c>
      <c r="E686" s="10" t="str">
        <f t="shared" si="159"/>
        <v/>
      </c>
      <c r="F686" s="10" t="str">
        <f t="shared" si="160"/>
        <v/>
      </c>
      <c r="G686" s="10" t="str">
        <f t="shared" si="170"/>
        <v/>
      </c>
      <c r="H686" s="10" t="str">
        <f t="shared" si="161"/>
        <v/>
      </c>
      <c r="I686" s="10" t="str">
        <f t="shared" si="162"/>
        <v/>
      </c>
      <c r="J686" s="10" t="str">
        <f t="shared" si="163"/>
        <v/>
      </c>
      <c r="K686" s="12" t="str">
        <f t="shared" si="164"/>
        <v/>
      </c>
      <c r="L686" s="10" t="str">
        <f t="shared" si="165"/>
        <v/>
      </c>
      <c r="M686" s="13" t="str">
        <f t="shared" si="166"/>
        <v/>
      </c>
      <c r="N686" s="14" t="str">
        <f t="shared" si="167"/>
        <v/>
      </c>
      <c r="O686" s="14" t="str">
        <f t="shared" si="168"/>
        <v/>
      </c>
      <c r="P686" s="15">
        <v>684</v>
      </c>
      <c r="Q686" s="8" t="str">
        <f t="shared" si="169"/>
        <v/>
      </c>
      <c r="R686" s="201"/>
      <c r="S686" s="22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x14ac:dyDescent="0.25">
      <c r="A687" s="8">
        <f t="shared" si="157"/>
        <v>0</v>
      </c>
      <c r="B687" s="9"/>
      <c r="C687" s="9"/>
      <c r="D687" s="10" t="str">
        <f t="shared" si="158"/>
        <v/>
      </c>
      <c r="E687" s="10" t="str">
        <f t="shared" si="159"/>
        <v/>
      </c>
      <c r="F687" s="10" t="str">
        <f t="shared" si="160"/>
        <v/>
      </c>
      <c r="G687" s="10" t="str">
        <f t="shared" si="170"/>
        <v/>
      </c>
      <c r="H687" s="10" t="str">
        <f t="shared" si="161"/>
        <v/>
      </c>
      <c r="I687" s="10" t="str">
        <f t="shared" si="162"/>
        <v/>
      </c>
      <c r="J687" s="10" t="str">
        <f t="shared" si="163"/>
        <v/>
      </c>
      <c r="K687" s="12" t="str">
        <f t="shared" si="164"/>
        <v/>
      </c>
      <c r="L687" s="10" t="str">
        <f t="shared" si="165"/>
        <v/>
      </c>
      <c r="M687" s="13" t="str">
        <f t="shared" si="166"/>
        <v/>
      </c>
      <c r="N687" s="14" t="str">
        <f t="shared" si="167"/>
        <v/>
      </c>
      <c r="O687" s="14" t="str">
        <f t="shared" si="168"/>
        <v/>
      </c>
      <c r="P687" s="15">
        <v>685</v>
      </c>
      <c r="Q687" s="8" t="str">
        <f t="shared" si="169"/>
        <v/>
      </c>
      <c r="R687" s="201"/>
      <c r="S687" s="22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x14ac:dyDescent="0.25">
      <c r="A688" s="8">
        <f t="shared" si="157"/>
        <v>0</v>
      </c>
      <c r="B688" s="9"/>
      <c r="C688" s="9"/>
      <c r="D688" s="10" t="str">
        <f t="shared" si="158"/>
        <v/>
      </c>
      <c r="E688" s="10" t="str">
        <f t="shared" si="159"/>
        <v/>
      </c>
      <c r="F688" s="10" t="str">
        <f t="shared" si="160"/>
        <v/>
      </c>
      <c r="G688" s="10" t="str">
        <f t="shared" si="170"/>
        <v/>
      </c>
      <c r="H688" s="10" t="str">
        <f t="shared" si="161"/>
        <v/>
      </c>
      <c r="I688" s="10" t="str">
        <f t="shared" si="162"/>
        <v/>
      </c>
      <c r="J688" s="10" t="str">
        <f t="shared" si="163"/>
        <v/>
      </c>
      <c r="K688" s="12" t="str">
        <f t="shared" si="164"/>
        <v/>
      </c>
      <c r="L688" s="10" t="str">
        <f t="shared" si="165"/>
        <v/>
      </c>
      <c r="M688" s="13" t="str">
        <f t="shared" si="166"/>
        <v/>
      </c>
      <c r="N688" s="14" t="str">
        <f t="shared" si="167"/>
        <v/>
      </c>
      <c r="O688" s="14" t="str">
        <f t="shared" si="168"/>
        <v/>
      </c>
      <c r="P688" s="15">
        <v>686</v>
      </c>
      <c r="Q688" s="8" t="str">
        <f t="shared" si="169"/>
        <v/>
      </c>
      <c r="R688" s="201"/>
      <c r="S688" s="22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x14ac:dyDescent="0.25">
      <c r="A689" s="8">
        <f t="shared" si="157"/>
        <v>0</v>
      </c>
      <c r="B689" s="9"/>
      <c r="C689" s="9"/>
      <c r="D689" s="10" t="str">
        <f t="shared" si="158"/>
        <v/>
      </c>
      <c r="E689" s="10" t="str">
        <f t="shared" si="159"/>
        <v/>
      </c>
      <c r="F689" s="10" t="str">
        <f t="shared" si="160"/>
        <v/>
      </c>
      <c r="G689" s="10" t="str">
        <f t="shared" si="170"/>
        <v/>
      </c>
      <c r="H689" s="10" t="str">
        <f t="shared" si="161"/>
        <v/>
      </c>
      <c r="I689" s="10" t="str">
        <f t="shared" si="162"/>
        <v/>
      </c>
      <c r="J689" s="10" t="str">
        <f t="shared" si="163"/>
        <v/>
      </c>
      <c r="K689" s="12" t="str">
        <f t="shared" si="164"/>
        <v/>
      </c>
      <c r="L689" s="10" t="str">
        <f t="shared" si="165"/>
        <v/>
      </c>
      <c r="M689" s="13" t="str">
        <f t="shared" si="166"/>
        <v/>
      </c>
      <c r="N689" s="14" t="str">
        <f t="shared" si="167"/>
        <v/>
      </c>
      <c r="O689" s="14" t="str">
        <f t="shared" si="168"/>
        <v/>
      </c>
      <c r="P689" s="15">
        <v>687</v>
      </c>
      <c r="Q689" s="8" t="str">
        <f t="shared" si="169"/>
        <v/>
      </c>
      <c r="R689" s="201"/>
      <c r="S689" s="22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x14ac:dyDescent="0.25">
      <c r="A690" s="8">
        <f t="shared" si="157"/>
        <v>0</v>
      </c>
      <c r="B690" s="9"/>
      <c r="C690" s="9"/>
      <c r="D690" s="10" t="str">
        <f t="shared" si="158"/>
        <v/>
      </c>
      <c r="E690" s="10" t="str">
        <f t="shared" si="159"/>
        <v/>
      </c>
      <c r="F690" s="10" t="str">
        <f t="shared" si="160"/>
        <v/>
      </c>
      <c r="G690" s="10" t="str">
        <f t="shared" si="170"/>
        <v/>
      </c>
      <c r="H690" s="10" t="str">
        <f t="shared" si="161"/>
        <v/>
      </c>
      <c r="I690" s="10" t="str">
        <f t="shared" si="162"/>
        <v/>
      </c>
      <c r="J690" s="10" t="str">
        <f t="shared" si="163"/>
        <v/>
      </c>
      <c r="K690" s="12" t="str">
        <f t="shared" si="164"/>
        <v/>
      </c>
      <c r="L690" s="10" t="str">
        <f t="shared" si="165"/>
        <v/>
      </c>
      <c r="M690" s="13" t="str">
        <f t="shared" si="166"/>
        <v/>
      </c>
      <c r="N690" s="14" t="str">
        <f t="shared" si="167"/>
        <v/>
      </c>
      <c r="O690" s="14" t="str">
        <f t="shared" si="168"/>
        <v/>
      </c>
      <c r="P690" s="15">
        <v>688</v>
      </c>
      <c r="Q690" s="8" t="str">
        <f t="shared" si="169"/>
        <v/>
      </c>
      <c r="R690" s="201"/>
      <c r="S690" s="22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x14ac:dyDescent="0.25">
      <c r="A691" s="8">
        <f t="shared" si="157"/>
        <v>0</v>
      </c>
      <c r="B691" s="9"/>
      <c r="C691" s="9"/>
      <c r="D691" s="10" t="str">
        <f t="shared" si="158"/>
        <v/>
      </c>
      <c r="E691" s="10" t="str">
        <f t="shared" si="159"/>
        <v/>
      </c>
      <c r="F691" s="10" t="str">
        <f t="shared" si="160"/>
        <v/>
      </c>
      <c r="G691" s="10" t="str">
        <f t="shared" si="170"/>
        <v/>
      </c>
      <c r="H691" s="10" t="str">
        <f t="shared" si="161"/>
        <v/>
      </c>
      <c r="I691" s="10" t="str">
        <f t="shared" si="162"/>
        <v/>
      </c>
      <c r="J691" s="10" t="str">
        <f t="shared" si="163"/>
        <v/>
      </c>
      <c r="K691" s="12" t="str">
        <f t="shared" si="164"/>
        <v/>
      </c>
      <c r="L691" s="10" t="str">
        <f t="shared" si="165"/>
        <v/>
      </c>
      <c r="M691" s="13" t="str">
        <f t="shared" si="166"/>
        <v/>
      </c>
      <c r="N691" s="14" t="str">
        <f t="shared" si="167"/>
        <v/>
      </c>
      <c r="O691" s="14" t="str">
        <f t="shared" si="168"/>
        <v/>
      </c>
      <c r="P691" s="15">
        <v>689</v>
      </c>
      <c r="Q691" s="8" t="str">
        <f t="shared" si="169"/>
        <v/>
      </c>
      <c r="R691" s="201"/>
      <c r="S691" s="22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x14ac:dyDescent="0.25">
      <c r="A692" s="8">
        <f t="shared" si="157"/>
        <v>0</v>
      </c>
      <c r="B692" s="9"/>
      <c r="C692" s="9"/>
      <c r="D692" s="10" t="str">
        <f t="shared" si="158"/>
        <v/>
      </c>
      <c r="E692" s="10" t="str">
        <f t="shared" si="159"/>
        <v/>
      </c>
      <c r="F692" s="10" t="str">
        <f t="shared" si="160"/>
        <v/>
      </c>
      <c r="G692" s="10" t="str">
        <f t="shared" si="170"/>
        <v/>
      </c>
      <c r="H692" s="10" t="str">
        <f t="shared" si="161"/>
        <v/>
      </c>
      <c r="I692" s="10" t="str">
        <f t="shared" si="162"/>
        <v/>
      </c>
      <c r="J692" s="10" t="str">
        <f t="shared" si="163"/>
        <v/>
      </c>
      <c r="K692" s="12" t="str">
        <f t="shared" si="164"/>
        <v/>
      </c>
      <c r="L692" s="10" t="str">
        <f t="shared" si="165"/>
        <v/>
      </c>
      <c r="M692" s="13" t="str">
        <f t="shared" si="166"/>
        <v/>
      </c>
      <c r="N692" s="14" t="str">
        <f t="shared" si="167"/>
        <v/>
      </c>
      <c r="O692" s="14" t="str">
        <f t="shared" si="168"/>
        <v/>
      </c>
      <c r="P692" s="15">
        <v>690</v>
      </c>
      <c r="Q692" s="8" t="str">
        <f t="shared" si="169"/>
        <v/>
      </c>
      <c r="R692" s="201"/>
      <c r="S692" s="22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x14ac:dyDescent="0.25">
      <c r="A693" s="8">
        <f t="shared" si="157"/>
        <v>0</v>
      </c>
      <c r="B693" s="9"/>
      <c r="C693" s="9"/>
      <c r="D693" s="10" t="str">
        <f t="shared" si="158"/>
        <v/>
      </c>
      <c r="E693" s="10" t="str">
        <f t="shared" si="159"/>
        <v/>
      </c>
      <c r="F693" s="10" t="str">
        <f t="shared" si="160"/>
        <v/>
      </c>
      <c r="G693" s="10" t="str">
        <f t="shared" si="170"/>
        <v/>
      </c>
      <c r="H693" s="10" t="str">
        <f t="shared" si="161"/>
        <v/>
      </c>
      <c r="I693" s="10" t="str">
        <f t="shared" si="162"/>
        <v/>
      </c>
      <c r="J693" s="10" t="str">
        <f t="shared" si="163"/>
        <v/>
      </c>
      <c r="K693" s="12" t="str">
        <f t="shared" si="164"/>
        <v/>
      </c>
      <c r="L693" s="10" t="str">
        <f t="shared" si="165"/>
        <v/>
      </c>
      <c r="M693" s="13" t="str">
        <f t="shared" si="166"/>
        <v/>
      </c>
      <c r="N693" s="14" t="str">
        <f t="shared" si="167"/>
        <v/>
      </c>
      <c r="O693" s="14" t="str">
        <f t="shared" si="168"/>
        <v/>
      </c>
      <c r="P693" s="15">
        <v>691</v>
      </c>
      <c r="Q693" s="8" t="str">
        <f t="shared" si="169"/>
        <v/>
      </c>
      <c r="R693" s="201"/>
      <c r="S693" s="22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x14ac:dyDescent="0.25">
      <c r="A694" s="8">
        <f t="shared" si="157"/>
        <v>0</v>
      </c>
      <c r="B694" s="9"/>
      <c r="C694" s="9"/>
      <c r="D694" s="10" t="str">
        <f t="shared" si="158"/>
        <v/>
      </c>
      <c r="E694" s="10" t="str">
        <f t="shared" si="159"/>
        <v/>
      </c>
      <c r="F694" s="10" t="str">
        <f t="shared" si="160"/>
        <v/>
      </c>
      <c r="G694" s="10" t="str">
        <f t="shared" si="170"/>
        <v/>
      </c>
      <c r="H694" s="10" t="str">
        <f t="shared" si="161"/>
        <v/>
      </c>
      <c r="I694" s="10" t="str">
        <f t="shared" si="162"/>
        <v/>
      </c>
      <c r="J694" s="10" t="str">
        <f t="shared" si="163"/>
        <v/>
      </c>
      <c r="K694" s="12" t="str">
        <f t="shared" si="164"/>
        <v/>
      </c>
      <c r="L694" s="10" t="str">
        <f t="shared" si="165"/>
        <v/>
      </c>
      <c r="M694" s="13" t="str">
        <f t="shared" si="166"/>
        <v/>
      </c>
      <c r="N694" s="14" t="str">
        <f t="shared" si="167"/>
        <v/>
      </c>
      <c r="O694" s="14" t="str">
        <f t="shared" si="168"/>
        <v/>
      </c>
      <c r="P694" s="15">
        <v>692</v>
      </c>
      <c r="Q694" s="8" t="str">
        <f t="shared" si="169"/>
        <v/>
      </c>
      <c r="R694" s="201"/>
      <c r="S694" s="22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x14ac:dyDescent="0.25">
      <c r="A695" s="8">
        <f t="shared" si="157"/>
        <v>0</v>
      </c>
      <c r="B695" s="9"/>
      <c r="C695" s="9"/>
      <c r="D695" s="10" t="str">
        <f t="shared" si="158"/>
        <v/>
      </c>
      <c r="E695" s="10" t="str">
        <f t="shared" si="159"/>
        <v/>
      </c>
      <c r="F695" s="10" t="str">
        <f t="shared" si="160"/>
        <v/>
      </c>
      <c r="G695" s="10" t="str">
        <f t="shared" si="170"/>
        <v/>
      </c>
      <c r="H695" s="10" t="str">
        <f t="shared" si="161"/>
        <v/>
      </c>
      <c r="I695" s="10" t="str">
        <f t="shared" si="162"/>
        <v/>
      </c>
      <c r="J695" s="10" t="str">
        <f t="shared" si="163"/>
        <v/>
      </c>
      <c r="K695" s="12" t="str">
        <f t="shared" si="164"/>
        <v/>
      </c>
      <c r="L695" s="10" t="str">
        <f t="shared" si="165"/>
        <v/>
      </c>
      <c r="M695" s="13" t="str">
        <f t="shared" si="166"/>
        <v/>
      </c>
      <c r="N695" s="14" t="str">
        <f t="shared" si="167"/>
        <v/>
      </c>
      <c r="O695" s="14" t="str">
        <f t="shared" si="168"/>
        <v/>
      </c>
      <c r="P695" s="15">
        <v>693</v>
      </c>
      <c r="Q695" s="8" t="str">
        <f t="shared" si="169"/>
        <v/>
      </c>
      <c r="R695" s="201"/>
      <c r="S695" s="22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x14ac:dyDescent="0.25">
      <c r="A696" s="8">
        <f t="shared" si="157"/>
        <v>0</v>
      </c>
      <c r="B696" s="9"/>
      <c r="C696" s="9"/>
      <c r="D696" s="10" t="str">
        <f t="shared" si="158"/>
        <v/>
      </c>
      <c r="E696" s="10" t="str">
        <f t="shared" si="159"/>
        <v/>
      </c>
      <c r="F696" s="10" t="str">
        <f t="shared" si="160"/>
        <v/>
      </c>
      <c r="G696" s="10" t="str">
        <f t="shared" si="170"/>
        <v/>
      </c>
      <c r="H696" s="10" t="str">
        <f t="shared" si="161"/>
        <v/>
      </c>
      <c r="I696" s="10" t="str">
        <f t="shared" si="162"/>
        <v/>
      </c>
      <c r="J696" s="10" t="str">
        <f t="shared" si="163"/>
        <v/>
      </c>
      <c r="K696" s="12" t="str">
        <f t="shared" si="164"/>
        <v/>
      </c>
      <c r="L696" s="10" t="str">
        <f t="shared" si="165"/>
        <v/>
      </c>
      <c r="M696" s="13" t="str">
        <f t="shared" si="166"/>
        <v/>
      </c>
      <c r="N696" s="14" t="str">
        <f t="shared" si="167"/>
        <v/>
      </c>
      <c r="O696" s="14" t="str">
        <f t="shared" si="168"/>
        <v/>
      </c>
      <c r="P696" s="15">
        <v>694</v>
      </c>
      <c r="Q696" s="8" t="str">
        <f t="shared" si="169"/>
        <v/>
      </c>
      <c r="R696" s="201"/>
      <c r="S696" s="22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x14ac:dyDescent="0.25">
      <c r="A697" s="8">
        <f t="shared" si="157"/>
        <v>0</v>
      </c>
      <c r="B697" s="9"/>
      <c r="C697" s="9"/>
      <c r="D697" s="10" t="str">
        <f t="shared" si="158"/>
        <v/>
      </c>
      <c r="E697" s="10" t="str">
        <f t="shared" si="159"/>
        <v/>
      </c>
      <c r="F697" s="10" t="str">
        <f t="shared" si="160"/>
        <v/>
      </c>
      <c r="G697" s="10" t="str">
        <f t="shared" si="170"/>
        <v/>
      </c>
      <c r="H697" s="10" t="str">
        <f t="shared" si="161"/>
        <v/>
      </c>
      <c r="I697" s="10" t="str">
        <f t="shared" si="162"/>
        <v/>
      </c>
      <c r="J697" s="10" t="str">
        <f t="shared" si="163"/>
        <v/>
      </c>
      <c r="K697" s="12" t="str">
        <f t="shared" si="164"/>
        <v/>
      </c>
      <c r="L697" s="10" t="str">
        <f t="shared" si="165"/>
        <v/>
      </c>
      <c r="M697" s="13" t="str">
        <f t="shared" si="166"/>
        <v/>
      </c>
      <c r="N697" s="14" t="str">
        <f t="shared" si="167"/>
        <v/>
      </c>
      <c r="O697" s="14" t="str">
        <f t="shared" si="168"/>
        <v/>
      </c>
      <c r="P697" s="15">
        <v>695</v>
      </c>
      <c r="Q697" s="8" t="str">
        <f t="shared" si="169"/>
        <v/>
      </c>
      <c r="R697" s="201"/>
      <c r="S697" s="22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x14ac:dyDescent="0.25">
      <c r="A698" s="8">
        <f t="shared" si="157"/>
        <v>0</v>
      </c>
      <c r="B698" s="9"/>
      <c r="C698" s="9"/>
      <c r="D698" s="10" t="str">
        <f t="shared" si="158"/>
        <v/>
      </c>
      <c r="E698" s="10" t="str">
        <f t="shared" si="159"/>
        <v/>
      </c>
      <c r="F698" s="10" t="str">
        <f t="shared" si="160"/>
        <v/>
      </c>
      <c r="G698" s="10" t="str">
        <f t="shared" si="170"/>
        <v/>
      </c>
      <c r="H698" s="10" t="str">
        <f t="shared" si="161"/>
        <v/>
      </c>
      <c r="I698" s="10" t="str">
        <f t="shared" si="162"/>
        <v/>
      </c>
      <c r="J698" s="10" t="str">
        <f t="shared" si="163"/>
        <v/>
      </c>
      <c r="K698" s="12" t="str">
        <f t="shared" si="164"/>
        <v/>
      </c>
      <c r="L698" s="10" t="str">
        <f t="shared" si="165"/>
        <v/>
      </c>
      <c r="M698" s="13" t="str">
        <f t="shared" si="166"/>
        <v/>
      </c>
      <c r="N698" s="14" t="str">
        <f t="shared" si="167"/>
        <v/>
      </c>
      <c r="O698" s="14" t="str">
        <f t="shared" si="168"/>
        <v/>
      </c>
      <c r="P698" s="15">
        <v>696</v>
      </c>
      <c r="Q698" s="8" t="str">
        <f t="shared" si="169"/>
        <v/>
      </c>
      <c r="R698" s="201"/>
      <c r="S698" s="22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x14ac:dyDescent="0.25">
      <c r="A699" s="8">
        <f t="shared" si="157"/>
        <v>0</v>
      </c>
      <c r="B699" s="9"/>
      <c r="C699" s="9"/>
      <c r="D699" s="10" t="str">
        <f t="shared" si="158"/>
        <v/>
      </c>
      <c r="E699" s="10" t="str">
        <f t="shared" si="159"/>
        <v/>
      </c>
      <c r="F699" s="10" t="str">
        <f t="shared" si="160"/>
        <v/>
      </c>
      <c r="G699" s="10" t="str">
        <f t="shared" si="170"/>
        <v/>
      </c>
      <c r="H699" s="10" t="str">
        <f t="shared" si="161"/>
        <v/>
      </c>
      <c r="I699" s="10" t="str">
        <f t="shared" si="162"/>
        <v/>
      </c>
      <c r="J699" s="10" t="str">
        <f t="shared" si="163"/>
        <v/>
      </c>
      <c r="K699" s="12" t="str">
        <f t="shared" si="164"/>
        <v/>
      </c>
      <c r="L699" s="10" t="str">
        <f t="shared" si="165"/>
        <v/>
      </c>
      <c r="M699" s="13" t="str">
        <f t="shared" si="166"/>
        <v/>
      </c>
      <c r="N699" s="14" t="str">
        <f t="shared" si="167"/>
        <v/>
      </c>
      <c r="O699" s="14" t="str">
        <f t="shared" si="168"/>
        <v/>
      </c>
      <c r="P699" s="15">
        <v>697</v>
      </c>
      <c r="Q699" s="8" t="str">
        <f t="shared" si="169"/>
        <v/>
      </c>
      <c r="R699" s="201"/>
      <c r="S699" s="22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x14ac:dyDescent="0.25">
      <c r="A700" s="8">
        <f t="shared" si="157"/>
        <v>0</v>
      </c>
      <c r="B700" s="9"/>
      <c r="C700" s="9"/>
      <c r="D700" s="10" t="str">
        <f t="shared" si="158"/>
        <v/>
      </c>
      <c r="E700" s="10" t="str">
        <f t="shared" si="159"/>
        <v/>
      </c>
      <c r="F700" s="10" t="str">
        <f t="shared" si="160"/>
        <v/>
      </c>
      <c r="G700" s="10" t="str">
        <f t="shared" si="170"/>
        <v/>
      </c>
      <c r="H700" s="10" t="str">
        <f t="shared" si="161"/>
        <v/>
      </c>
      <c r="I700" s="10" t="str">
        <f t="shared" si="162"/>
        <v/>
      </c>
      <c r="J700" s="10" t="str">
        <f t="shared" si="163"/>
        <v/>
      </c>
      <c r="K700" s="12" t="str">
        <f t="shared" si="164"/>
        <v/>
      </c>
      <c r="L700" s="10" t="str">
        <f t="shared" si="165"/>
        <v/>
      </c>
      <c r="M700" s="13" t="str">
        <f t="shared" si="166"/>
        <v/>
      </c>
      <c r="N700" s="14" t="str">
        <f t="shared" si="167"/>
        <v/>
      </c>
      <c r="O700" s="14" t="str">
        <f t="shared" si="168"/>
        <v/>
      </c>
      <c r="P700" s="15">
        <v>698</v>
      </c>
      <c r="Q700" s="8" t="str">
        <f t="shared" si="169"/>
        <v/>
      </c>
      <c r="R700" s="201"/>
      <c r="S700" s="22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selection activeCell="L2" sqref="L2"/>
    </sheetView>
  </sheetViews>
  <sheetFormatPr baseColWidth="10" defaultRowHeight="15" x14ac:dyDescent="0.25"/>
  <sheetData>
    <row r="1" spans="1:21" x14ac:dyDescent="0.25">
      <c r="A1" s="59" t="s">
        <v>52</v>
      </c>
      <c r="B1" s="59" t="s">
        <v>53</v>
      </c>
      <c r="C1" s="60" t="s">
        <v>54</v>
      </c>
      <c r="D1" s="61" t="s">
        <v>55</v>
      </c>
      <c r="E1" s="61" t="s">
        <v>56</v>
      </c>
      <c r="F1" s="61" t="s">
        <v>57</v>
      </c>
      <c r="G1" s="62" t="s">
        <v>58</v>
      </c>
      <c r="H1" s="63" t="s">
        <v>59</v>
      </c>
      <c r="J1" s="64"/>
      <c r="K1" s="65" t="s">
        <v>60</v>
      </c>
      <c r="L1" s="66" t="s">
        <v>139</v>
      </c>
      <c r="P1" s="67" t="s">
        <v>61</v>
      </c>
      <c r="Q1" s="68" t="s">
        <v>62</v>
      </c>
      <c r="S1" t="s">
        <v>63</v>
      </c>
      <c r="T1" t="s">
        <v>6</v>
      </c>
      <c r="U1" t="s">
        <v>2</v>
      </c>
    </row>
    <row r="2" spans="1:21" x14ac:dyDescent="0.25">
      <c r="A2" s="69" t="s">
        <v>64</v>
      </c>
      <c r="B2" s="70">
        <v>0.22500000000000001</v>
      </c>
      <c r="C2" s="71">
        <v>1</v>
      </c>
      <c r="D2" s="72">
        <f t="shared" ref="D2:D12" si="0">IF(AND(B2&gt;0,B2&lt;&gt;""),1/2*(B2+K$23)+1/2*POWER((B2+K$23)^2-4*K$22*(B2),0.5),"")</f>
        <v>0.18368788620160145</v>
      </c>
      <c r="E2" s="10">
        <f t="shared" ref="E2:E12" si="1">IF(AND(B2&gt;0,B2&lt;&gt;""),B2-D2,"")</f>
        <v>4.1312113798398553E-2</v>
      </c>
      <c r="F2" s="73">
        <f t="shared" ref="F2:F12" si="2">IF(AND(B2&gt;0,B2&lt;&gt;""),(M$17*10/(B2-D2)-M$17*10/(K$17))+N$17,"")</f>
        <v>2.7107116136536598</v>
      </c>
      <c r="G2" s="74">
        <f t="shared" ref="G2:G12" si="3">IF(AND(B2&gt;0,B2&lt;&gt;""),10*L$17/(D2)-10*L$17/(J$17-K$17)+N$17,"")</f>
        <v>2.710711613655493</v>
      </c>
      <c r="H2" s="29"/>
      <c r="P2" s="34">
        <f>B2</f>
        <v>0.22500000000000001</v>
      </c>
      <c r="Q2" s="75">
        <f>IF(AND(C2&gt;0,C2&lt;&gt;""),(P2-B2)^2/B2,"")</f>
        <v>0</v>
      </c>
      <c r="S2" s="76">
        <f>J$17</f>
        <v>0.22500000000000001</v>
      </c>
      <c r="T2" s="77">
        <f t="shared" ref="T2:T65" si="4">1/2*(S2+K$23)+1/2*POWER((S2+K$23)^2-4*K$22*(S2),0.5)</f>
        <v>0.18368788620160145</v>
      </c>
      <c r="U2">
        <f>10*L$17/(T2)-10*L$17/(J$17-K$17)+N$17</f>
        <v>2.710711613655493</v>
      </c>
    </row>
    <row r="3" spans="1:21" x14ac:dyDescent="0.25">
      <c r="A3" s="78">
        <v>2</v>
      </c>
      <c r="B3" s="79">
        <v>0.22399999999999998</v>
      </c>
      <c r="C3" s="71">
        <f>A3</f>
        <v>2</v>
      </c>
      <c r="D3" s="72">
        <f t="shared" si="0"/>
        <v>0.18269154575602858</v>
      </c>
      <c r="E3" s="10">
        <f t="shared" si="1"/>
        <v>4.1308454243971393E-2</v>
      </c>
      <c r="F3" s="73">
        <f t="shared" si="2"/>
        <v>3.1020529704052415</v>
      </c>
      <c r="G3" s="74">
        <f t="shared" si="3"/>
        <v>3.1020529704023994</v>
      </c>
      <c r="H3" s="29">
        <f t="shared" ref="H3:H12" si="5">IF(AND(B3&gt;0,C3&lt;&gt;0,C3&lt;&gt;""),(F3-C3)*(F3-C3)/C3,"")</f>
        <v>0.60726037478950812</v>
      </c>
      <c r="P3" s="34">
        <f t="shared" ref="P3:P12" si="6">IF(AND(C3&gt;0,C3&lt;&gt;""),(L$17/(C3/10+L$17/(J$17-K$17))+M$17/(C3/10+M$17/(K$17))),"")</f>
        <v>0.22000043467589334</v>
      </c>
      <c r="Q3" s="75">
        <f t="shared" ref="Q3:Q12" si="7">IF(AND(C3&gt;0,C3&lt;&gt;""),(P3-B3)^2/B3,"")</f>
        <v>7.141304813301903E-5</v>
      </c>
      <c r="S3" s="76">
        <f>S2-0.005</f>
        <v>0.22</v>
      </c>
      <c r="T3" s="77">
        <f t="shared" si="4"/>
        <v>0.17870658368413372</v>
      </c>
      <c r="U3">
        <f t="shared" ref="U3:U66" si="8">10*L$17/(T3)-10*L$17/(J$17-K$17)+N$17</f>
        <v>4.7108903277301568</v>
      </c>
    </row>
    <row r="4" spans="1:21" x14ac:dyDescent="0.25">
      <c r="A4" s="139">
        <v>10</v>
      </c>
      <c r="B4" s="79">
        <v>0.218</v>
      </c>
      <c r="C4" s="71">
        <f t="shared" ref="C4:C9" si="9">A4</f>
        <v>10</v>
      </c>
      <c r="D4" s="72">
        <f t="shared" si="0"/>
        <v>0.17671435170729161</v>
      </c>
      <c r="E4" s="10">
        <f t="shared" si="1"/>
        <v>4.1285648292708393E-2</v>
      </c>
      <c r="F4" s="73">
        <f t="shared" si="2"/>
        <v>5.5424137463675311</v>
      </c>
      <c r="G4" s="74">
        <f t="shared" si="3"/>
        <v>5.5424137463689522</v>
      </c>
      <c r="H4" s="29">
        <f t="shared" si="5"/>
        <v>1.9870075208573148</v>
      </c>
      <c r="P4" s="34">
        <f t="shared" si="6"/>
        <v>0.20243924566991894</v>
      </c>
      <c r="Q4" s="75">
        <f t="shared" si="7"/>
        <v>1.1107205289960383E-3</v>
      </c>
      <c r="S4" s="76">
        <f t="shared" ref="S4:S67" si="10">S3-0.005</f>
        <v>0.215</v>
      </c>
      <c r="T4" s="77">
        <f t="shared" si="4"/>
        <v>0.17372633073081106</v>
      </c>
      <c r="U4">
        <f t="shared" si="8"/>
        <v>6.8253146939347449</v>
      </c>
    </row>
    <row r="5" spans="1:21" x14ac:dyDescent="0.25">
      <c r="A5" s="139">
        <v>15.848931924611136</v>
      </c>
      <c r="B5" s="79">
        <v>0.20199999999999999</v>
      </c>
      <c r="C5" s="71">
        <f t="shared" si="9"/>
        <v>15.848931924611136</v>
      </c>
      <c r="D5" s="72">
        <f t="shared" si="0"/>
        <v>0.16078326586486852</v>
      </c>
      <c r="E5" s="10">
        <f t="shared" si="1"/>
        <v>4.1216734135131466E-2</v>
      </c>
      <c r="F5" s="73">
        <f t="shared" si="2"/>
        <v>12.933013153132054</v>
      </c>
      <c r="G5" s="74">
        <f t="shared" si="3"/>
        <v>12.933013153135038</v>
      </c>
      <c r="H5" s="29">
        <f t="shared" si="5"/>
        <v>0.53647667377893038</v>
      </c>
      <c r="P5" s="34">
        <f t="shared" si="6"/>
        <v>0.19162116916490898</v>
      </c>
      <c r="Q5" s="75">
        <f t="shared" si="7"/>
        <v>5.3326796783879102E-4</v>
      </c>
      <c r="S5" s="76">
        <f t="shared" si="10"/>
        <v>0.21</v>
      </c>
      <c r="T5" s="77">
        <f t="shared" si="4"/>
        <v>0.168747217875758</v>
      </c>
      <c r="U5">
        <f t="shared" si="8"/>
        <v>9.0640185861095421</v>
      </c>
    </row>
    <row r="6" spans="1:21" ht="15.75" thickBot="1" x14ac:dyDescent="0.3">
      <c r="A6" s="139">
        <v>25.118864315095799</v>
      </c>
      <c r="B6" s="79">
        <v>0.18100000000000002</v>
      </c>
      <c r="C6" s="71">
        <f t="shared" si="9"/>
        <v>25.118864315095799</v>
      </c>
      <c r="D6" s="80">
        <f t="shared" si="0"/>
        <v>0.13989688867997607</v>
      </c>
      <c r="E6" s="10">
        <f t="shared" si="1"/>
        <v>4.110311132002395E-2</v>
      </c>
      <c r="F6" s="73">
        <f t="shared" si="2"/>
        <v>25.172442442382494</v>
      </c>
      <c r="G6" s="74">
        <f t="shared" si="3"/>
        <v>25.172442442384341</v>
      </c>
      <c r="H6" s="29">
        <f t="shared" si="5"/>
        <v>1.142812703448583E-4</v>
      </c>
      <c r="J6" s="81"/>
      <c r="K6" s="82" t="s">
        <v>36</v>
      </c>
      <c r="L6" s="83"/>
      <c r="M6" s="81"/>
      <c r="N6" s="81"/>
      <c r="P6" s="34">
        <f t="shared" si="6"/>
        <v>0.17713830574953598</v>
      </c>
      <c r="Q6" s="75">
        <f t="shared" si="7"/>
        <v>8.2390510961696133E-5</v>
      </c>
      <c r="S6" s="76">
        <f t="shared" si="10"/>
        <v>0.20499999999999999</v>
      </c>
      <c r="T6" s="77">
        <f t="shared" si="4"/>
        <v>0.16376934632442186</v>
      </c>
      <c r="U6">
        <f t="shared" si="8"/>
        <v>11.438241005927511</v>
      </c>
    </row>
    <row r="7" spans="1:21" x14ac:dyDescent="0.25">
      <c r="A7" s="139">
        <v>50.118723362727238</v>
      </c>
      <c r="B7" s="79">
        <v>0.14699999999999999</v>
      </c>
      <c r="C7" s="71">
        <f t="shared" si="9"/>
        <v>50.118723362727238</v>
      </c>
      <c r="D7" s="80">
        <f t="shared" si="0"/>
        <v>0.10617209954916831</v>
      </c>
      <c r="E7" s="10">
        <f t="shared" si="1"/>
        <v>4.0827900450831678E-2</v>
      </c>
      <c r="F7" s="73">
        <f t="shared" si="2"/>
        <v>55.100445128412176</v>
      </c>
      <c r="G7" s="74">
        <f t="shared" si="3"/>
        <v>55.100445128412346</v>
      </c>
      <c r="H7" s="29">
        <f t="shared" si="5"/>
        <v>0.49517525757959763</v>
      </c>
      <c r="J7" s="84" t="s">
        <v>65</v>
      </c>
      <c r="K7" s="85" t="s">
        <v>51</v>
      </c>
      <c r="L7" s="86" t="s">
        <v>66</v>
      </c>
      <c r="M7" s="87" t="s">
        <v>67</v>
      </c>
      <c r="N7" s="88" t="s">
        <v>68</v>
      </c>
      <c r="P7" s="34">
        <f t="shared" si="6"/>
        <v>0.14899914026052019</v>
      </c>
      <c r="Q7" s="75">
        <f t="shared" si="7"/>
        <v>2.7187495110427008E-5</v>
      </c>
      <c r="S7" s="76">
        <f t="shared" si="10"/>
        <v>0.19999999999999998</v>
      </c>
      <c r="T7" s="77">
        <f t="shared" si="4"/>
        <v>0.15879282956557866</v>
      </c>
      <c r="U7">
        <f t="shared" si="8"/>
        <v>13.960611749858247</v>
      </c>
    </row>
    <row r="8" spans="1:21" x14ac:dyDescent="0.25">
      <c r="A8" s="139">
        <v>79.432823472428197</v>
      </c>
      <c r="B8" s="79">
        <v>0.129</v>
      </c>
      <c r="C8" s="71">
        <f t="shared" si="9"/>
        <v>79.432823472428197</v>
      </c>
      <c r="D8" s="80">
        <f t="shared" si="0"/>
        <v>8.8398829593645534E-2</v>
      </c>
      <c r="E8" s="10">
        <f t="shared" si="1"/>
        <v>4.060117040635447E-2</v>
      </c>
      <c r="F8" s="73">
        <f t="shared" si="2"/>
        <v>80.061180129602363</v>
      </c>
      <c r="G8" s="74">
        <f t="shared" si="3"/>
        <v>80.061180129603414</v>
      </c>
      <c r="H8" s="29">
        <f t="shared" si="5"/>
        <v>4.9706414974930576E-3</v>
      </c>
      <c r="J8" s="89">
        <v>0.22500000000000001</v>
      </c>
      <c r="K8" s="90">
        <v>4.5027424988484069E-2</v>
      </c>
      <c r="L8" s="91">
        <v>0.3033145151502073</v>
      </c>
      <c r="M8" s="92">
        <v>18.249202766481393</v>
      </c>
      <c r="N8" s="93">
        <v>2.7107116136554787</v>
      </c>
      <c r="P8" s="34">
        <f t="shared" si="6"/>
        <v>0.12776367430128022</v>
      </c>
      <c r="Q8" s="75">
        <f t="shared" si="7"/>
        <v>1.184884676988348E-5</v>
      </c>
      <c r="S8" s="76">
        <f t="shared" si="10"/>
        <v>0.19499999999999998</v>
      </c>
      <c r="T8" s="77">
        <f t="shared" si="4"/>
        <v>0.1538177952830363</v>
      </c>
      <c r="U8">
        <f t="shared" si="8"/>
        <v>16.645372319137611</v>
      </c>
    </row>
    <row r="9" spans="1:21" x14ac:dyDescent="0.25">
      <c r="A9" s="139">
        <v>100</v>
      </c>
      <c r="B9" s="79">
        <v>0.12</v>
      </c>
      <c r="C9" s="71">
        <f t="shared" si="9"/>
        <v>100</v>
      </c>
      <c r="D9" s="80">
        <f t="shared" si="0"/>
        <v>7.9548136836768063E-2</v>
      </c>
      <c r="E9" s="10">
        <f t="shared" si="1"/>
        <v>4.0451863163231933E-2</v>
      </c>
      <c r="F9" s="73">
        <f t="shared" si="2"/>
        <v>96.651229962940889</v>
      </c>
      <c r="G9" s="74">
        <f t="shared" si="3"/>
        <v>96.651229962940548</v>
      </c>
      <c r="H9" s="29">
        <f t="shared" si="5"/>
        <v>0.11214260761104881</v>
      </c>
      <c r="P9" s="34">
        <f t="shared" si="6"/>
        <v>0.1171393356061321</v>
      </c>
      <c r="Q9" s="75">
        <f t="shared" si="7"/>
        <v>6.8195006452863112E-5</v>
      </c>
      <c r="S9" s="76">
        <f t="shared" si="10"/>
        <v>0.18999999999999997</v>
      </c>
      <c r="T9" s="77">
        <f t="shared" si="4"/>
        <v>0.14884438763372598</v>
      </c>
      <c r="U9">
        <f t="shared" si="8"/>
        <v>19.508640090216989</v>
      </c>
    </row>
    <row r="10" spans="1:21" x14ac:dyDescent="0.25">
      <c r="A10" s="139"/>
      <c r="B10" s="79">
        <v>6.4000000000000001E-2</v>
      </c>
      <c r="C10" s="71" t="str">
        <f t="shared" ref="C10:C12" si="11">IF(A10&lt;&gt;"",M$28*LN(A10*0.001+1)/100,"")</f>
        <v/>
      </c>
      <c r="D10" s="80">
        <f t="shared" si="0"/>
        <v>2.6341878279683168E-2</v>
      </c>
      <c r="E10" s="10">
        <f t="shared" si="1"/>
        <v>3.7658121720316837E-2</v>
      </c>
      <c r="F10" s="73">
        <f t="shared" si="2"/>
        <v>431.33366689940942</v>
      </c>
      <c r="G10" s="74">
        <f t="shared" si="3"/>
        <v>431.3336668994101</v>
      </c>
      <c r="H10" s="29" t="str">
        <f t="shared" si="5"/>
        <v/>
      </c>
      <c r="J10" s="94" t="s">
        <v>69</v>
      </c>
      <c r="K10" s="95" t="s">
        <v>70</v>
      </c>
      <c r="L10" s="95"/>
      <c r="P10" s="34" t="str">
        <f t="shared" si="6"/>
        <v/>
      </c>
      <c r="Q10" s="75" t="str">
        <f t="shared" si="7"/>
        <v/>
      </c>
      <c r="S10" s="76">
        <f t="shared" si="10"/>
        <v>0.18499999999999997</v>
      </c>
      <c r="T10" s="77">
        <f t="shared" si="4"/>
        <v>0.14387276997627818</v>
      </c>
      <c r="U10">
        <f t="shared" si="8"/>
        <v>22.56872590551065</v>
      </c>
    </row>
    <row r="11" spans="1:21" x14ac:dyDescent="0.25">
      <c r="A11" s="78">
        <v>1000</v>
      </c>
      <c r="B11" s="79">
        <v>4.7E-2</v>
      </c>
      <c r="C11" s="71">
        <f t="shared" si="11"/>
        <v>947.66466395328564</v>
      </c>
      <c r="D11" s="72">
        <f t="shared" si="0"/>
        <v>1.2966712588559148E-2</v>
      </c>
      <c r="E11" s="10">
        <f t="shared" si="1"/>
        <v>3.4033287411440849E-2</v>
      </c>
      <c r="F11" s="73">
        <f t="shared" si="2"/>
        <v>947.47602327521929</v>
      </c>
      <c r="G11" s="74">
        <f t="shared" si="3"/>
        <v>947.47602327521963</v>
      </c>
      <c r="H11" s="29">
        <f t="shared" si="5"/>
        <v>3.7550524753011312E-5</v>
      </c>
      <c r="J11" s="96">
        <v>3</v>
      </c>
      <c r="K11" s="97" t="s">
        <v>71</v>
      </c>
      <c r="L11" s="97" t="s">
        <v>72</v>
      </c>
      <c r="P11" s="34">
        <f t="shared" si="6"/>
        <v>4.6944729143388167E-2</v>
      </c>
      <c r="Q11" s="75">
        <f t="shared" si="7"/>
        <v>6.4997182778847293E-8</v>
      </c>
      <c r="S11" s="76">
        <f t="shared" si="10"/>
        <v>0.17999999999999997</v>
      </c>
      <c r="T11" s="77">
        <f t="shared" si="4"/>
        <v>0.13890312815682704</v>
      </c>
      <c r="U11">
        <f t="shared" si="8"/>
        <v>25.846518048806704</v>
      </c>
    </row>
    <row r="12" spans="1:21" x14ac:dyDescent="0.25">
      <c r="A12" s="139">
        <v>15848.931924611146</v>
      </c>
      <c r="B12" s="79">
        <v>4.2999999999999997E-2</v>
      </c>
      <c r="C12" s="71">
        <f t="shared" si="11"/>
        <v>3861.3404473856713</v>
      </c>
      <c r="D12" s="72">
        <f t="shared" si="0"/>
        <v>1.0451576622721894E-2</v>
      </c>
      <c r="E12" s="10">
        <f t="shared" si="1"/>
        <v>3.2548423377278105E-2</v>
      </c>
      <c r="F12" s="73">
        <f t="shared" si="2"/>
        <v>1192.098707218335</v>
      </c>
      <c r="G12" s="74">
        <f t="shared" si="3"/>
        <v>1192.0987072183357</v>
      </c>
      <c r="H12" s="29">
        <f t="shared" si="5"/>
        <v>1845.1756752698268</v>
      </c>
      <c r="J12" s="98">
        <v>11</v>
      </c>
      <c r="K12" s="99">
        <f ca="1">SUM(INDIRECT("H"&amp;J11):INDIRECT("H"&amp;J12))</f>
        <v>3.7431849079089909</v>
      </c>
      <c r="L12" s="100">
        <f ca="1">SUM(INDIRECT("Q"&amp;J11):INDIRECT("Q"&amp;J12))</f>
        <v>1.9050884014454965E-3</v>
      </c>
      <c r="P12" s="34">
        <f t="shared" si="6"/>
        <v>2.5394751410915475E-2</v>
      </c>
      <c r="Q12" s="75">
        <f t="shared" si="7"/>
        <v>7.2080180903130826E-3</v>
      </c>
      <c r="S12" s="76">
        <f t="shared" si="10"/>
        <v>0.17499999999999996</v>
      </c>
      <c r="T12" s="77">
        <f t="shared" si="4"/>
        <v>0.13393567448848531</v>
      </c>
      <c r="U12">
        <f t="shared" si="8"/>
        <v>29.365949270407231</v>
      </c>
    </row>
    <row r="13" spans="1:21" x14ac:dyDescent="0.25">
      <c r="B13" s="101"/>
      <c r="C13" s="73"/>
      <c r="D13" s="72"/>
      <c r="E13" s="10"/>
      <c r="F13" s="73"/>
      <c r="G13" s="74"/>
      <c r="H13" s="29"/>
      <c r="O13" s="7"/>
      <c r="P13" s="7"/>
      <c r="Q13" s="46"/>
      <c r="S13" s="76">
        <f t="shared" si="10"/>
        <v>0.16999999999999996</v>
      </c>
      <c r="T13" s="77">
        <f t="shared" si="4"/>
        <v>0.1289706526001739</v>
      </c>
      <c r="U13">
        <f t="shared" si="8"/>
        <v>33.154568451428716</v>
      </c>
    </row>
    <row r="14" spans="1:21" x14ac:dyDescent="0.25">
      <c r="B14" s="9"/>
      <c r="C14" s="45"/>
      <c r="D14" s="7"/>
      <c r="E14" s="9"/>
      <c r="F14" s="44"/>
      <c r="G14" s="102"/>
      <c r="H14" s="103"/>
      <c r="J14" s="104"/>
      <c r="K14" s="104"/>
      <c r="L14" s="104"/>
      <c r="M14" s="104"/>
      <c r="N14" s="105"/>
      <c r="O14" s="7"/>
      <c r="P14" s="7"/>
      <c r="Q14" s="7"/>
      <c r="S14" s="76">
        <f t="shared" si="10"/>
        <v>0.16499999999999995</v>
      </c>
      <c r="T14" s="77">
        <f t="shared" si="4"/>
        <v>0.12400834338278593</v>
      </c>
      <c r="U14">
        <f t="shared" si="8"/>
        <v>37.244245107801945</v>
      </c>
    </row>
    <row r="15" spans="1:21" x14ac:dyDescent="0.25">
      <c r="B15" s="9"/>
      <c r="C15" s="45"/>
      <c r="D15" s="7"/>
      <c r="E15" s="9"/>
      <c r="F15" s="44"/>
      <c r="J15" s="106" t="s">
        <v>73</v>
      </c>
      <c r="K15" s="107"/>
      <c r="L15" s="108"/>
      <c r="M15" s="108"/>
      <c r="N15" s="105"/>
      <c r="O15" s="42"/>
      <c r="P15" s="109" t="s">
        <v>74</v>
      </c>
      <c r="S15" s="76">
        <f t="shared" si="10"/>
        <v>0.15999999999999995</v>
      </c>
      <c r="T15" s="77">
        <f t="shared" si="4"/>
        <v>0.11904907233096701</v>
      </c>
      <c r="U15">
        <f t="shared" si="8"/>
        <v>41.672043894052635</v>
      </c>
    </row>
    <row r="16" spans="1:21" x14ac:dyDescent="0.25">
      <c r="B16" s="9"/>
      <c r="C16" s="45"/>
      <c r="D16" s="7"/>
      <c r="E16" s="9"/>
      <c r="F16" s="44" t="str">
        <f>IF(AND(B16&gt;0,B16&lt;&gt;""),(#REF!*10/(B16-D16)-#REF!*10/($N$15))+N$8,"")</f>
        <v/>
      </c>
      <c r="J16" s="110" t="s">
        <v>75</v>
      </c>
      <c r="K16" s="111" t="s">
        <v>76</v>
      </c>
      <c r="L16" s="111" t="s">
        <v>77</v>
      </c>
      <c r="M16" s="111" t="s">
        <v>78</v>
      </c>
      <c r="N16" s="112" t="s">
        <v>79</v>
      </c>
      <c r="O16" s="7"/>
      <c r="P16" s="113" t="s">
        <v>80</v>
      </c>
      <c r="S16" s="76">
        <f t="shared" si="10"/>
        <v>0.15499999999999994</v>
      </c>
      <c r="T16" s="77">
        <f t="shared" si="4"/>
        <v>0.11409321867418093</v>
      </c>
      <c r="U16">
        <f t="shared" si="8"/>
        <v>46.481318530981483</v>
      </c>
    </row>
    <row r="17" spans="2:21" x14ac:dyDescent="0.25">
      <c r="B17" s="7"/>
      <c r="C17" s="7"/>
      <c r="D17" s="7"/>
      <c r="E17" s="9"/>
      <c r="F17" s="47"/>
      <c r="J17" s="114">
        <f>J8</f>
        <v>0.22500000000000001</v>
      </c>
      <c r="K17" s="115">
        <f>M25</f>
        <v>4.1312113798398539E-2</v>
      </c>
      <c r="L17" s="116">
        <f>M8/(M23-1)</f>
        <v>1.3180957288660407</v>
      </c>
      <c r="M17" s="117">
        <f>M8</f>
        <v>18.249202766481393</v>
      </c>
      <c r="N17" s="118">
        <f>N8</f>
        <v>2.7107116136554787</v>
      </c>
      <c r="P17" s="34">
        <f t="shared" ref="P17:P27" si="12">IF(AND(C2&gt;0,C2&lt;&gt;""),P2-B2,"")</f>
        <v>0</v>
      </c>
      <c r="Q17" s="119" t="str">
        <f>A2</f>
        <v>Saturation</v>
      </c>
      <c r="S17" s="76">
        <f t="shared" si="10"/>
        <v>0.14999999999999994</v>
      </c>
      <c r="T17" s="77">
        <f t="shared" si="4"/>
        <v>0.10914122682142918</v>
      </c>
      <c r="U17">
        <f t="shared" si="8"/>
        <v>51.723091547596184</v>
      </c>
    </row>
    <row r="18" spans="2:21" x14ac:dyDescent="0.25">
      <c r="B18" s="7"/>
      <c r="C18" s="7"/>
      <c r="D18" s="43"/>
      <c r="E18" s="9"/>
      <c r="F18" s="7"/>
      <c r="J18" s="120"/>
      <c r="K18" s="121"/>
      <c r="L18" s="122"/>
      <c r="M18" s="123"/>
      <c r="N18" s="124"/>
      <c r="O18" s="125"/>
      <c r="P18" s="34">
        <f t="shared" si="12"/>
        <v>-3.9995653241066409E-3</v>
      </c>
      <c r="Q18" s="119">
        <f t="shared" ref="Q18:Q27" si="13">A3</f>
        <v>2</v>
      </c>
      <c r="S18" s="76">
        <f t="shared" si="10"/>
        <v>0.14499999999999993</v>
      </c>
      <c r="T18" s="77">
        <f t="shared" si="4"/>
        <v>0.10419362082493248</v>
      </c>
      <c r="U18">
        <f t="shared" si="8"/>
        <v>57.457809964968149</v>
      </c>
    </row>
    <row r="19" spans="2:21" x14ac:dyDescent="0.25">
      <c r="B19" s="7"/>
      <c r="C19" s="7"/>
      <c r="D19" s="49"/>
      <c r="E19" s="9"/>
      <c r="F19" s="7"/>
      <c r="O19" s="125"/>
      <c r="P19" s="34">
        <f t="shared" si="12"/>
        <v>-1.5560754330081056E-2</v>
      </c>
      <c r="Q19" s="119">
        <f t="shared" si="13"/>
        <v>10</v>
      </c>
      <c r="S19" s="76">
        <f t="shared" si="10"/>
        <v>0.13999999999999993</v>
      </c>
      <c r="T19" s="77">
        <f t="shared" si="4"/>
        <v>9.9251022821316065E-2</v>
      </c>
      <c r="U19">
        <f t="shared" si="8"/>
        <v>63.757600660925831</v>
      </c>
    </row>
    <row r="20" spans="2:21" x14ac:dyDescent="0.25">
      <c r="B20" s="7"/>
      <c r="C20" s="7"/>
      <c r="D20" s="47"/>
      <c r="E20" s="9"/>
      <c r="F20" s="7"/>
      <c r="N20" s="7"/>
      <c r="O20" s="125"/>
      <c r="P20" s="34">
        <f t="shared" si="12"/>
        <v>-1.0378830835091002E-2</v>
      </c>
      <c r="Q20" s="119">
        <f t="shared" si="13"/>
        <v>15.848931924611136</v>
      </c>
      <c r="S20" s="76">
        <f t="shared" si="10"/>
        <v>0.13499999999999993</v>
      </c>
      <c r="T20" s="77">
        <f t="shared" si="4"/>
        <v>9.4314176767345964E-2</v>
      </c>
      <c r="U20">
        <f t="shared" si="8"/>
        <v>70.70919735810476</v>
      </c>
    </row>
    <row r="21" spans="2:21" x14ac:dyDescent="0.25">
      <c r="B21" s="7"/>
      <c r="C21" s="7"/>
      <c r="D21" s="48"/>
      <c r="E21" s="9"/>
      <c r="F21" s="7"/>
      <c r="J21" s="126" t="s">
        <v>81</v>
      </c>
      <c r="L21" s="127"/>
      <c r="M21" s="73"/>
      <c r="N21" s="7"/>
      <c r="O21" s="125"/>
      <c r="P21" s="34">
        <f t="shared" si="12"/>
        <v>-3.8616942504640372E-3</v>
      </c>
      <c r="Q21" s="119">
        <f t="shared" si="13"/>
        <v>25.118864315095799</v>
      </c>
      <c r="S21" s="76">
        <f t="shared" si="10"/>
        <v>0.12999999999999992</v>
      </c>
      <c r="T21" s="77">
        <f t="shared" si="4"/>
        <v>8.9383979300953903E-2</v>
      </c>
      <c r="U21">
        <f t="shared" si="8"/>
        <v>78.417781254935889</v>
      </c>
    </row>
    <row r="22" spans="2:21" x14ac:dyDescent="0.25">
      <c r="B22" s="7"/>
      <c r="C22" s="7"/>
      <c r="D22" s="9"/>
      <c r="E22" s="9"/>
      <c r="F22" s="7"/>
      <c r="J22" s="128" t="s">
        <v>82</v>
      </c>
      <c r="K22" s="129">
        <f>-L8/100</f>
        <v>-3.0331451515020732E-3</v>
      </c>
      <c r="L22" s="130" t="s">
        <v>49</v>
      </c>
      <c r="M22" s="129">
        <f>K24/K22</f>
        <v>-434.56401293993258</v>
      </c>
      <c r="N22" s="7"/>
      <c r="O22" s="131"/>
      <c r="P22" s="34">
        <f t="shared" si="12"/>
        <v>1.9991402605201991E-3</v>
      </c>
      <c r="Q22" s="119">
        <f t="shared" si="13"/>
        <v>50.118723362727238</v>
      </c>
      <c r="S22" s="76">
        <f t="shared" si="10"/>
        <v>0.12499999999999992</v>
      </c>
      <c r="T22" s="77">
        <f t="shared" si="4"/>
        <v>8.4461520303697177E-2</v>
      </c>
      <c r="U22">
        <f t="shared" si="8"/>
        <v>87.012080679630728</v>
      </c>
    </row>
    <row r="23" spans="2:21" x14ac:dyDescent="0.25">
      <c r="B23" s="7"/>
      <c r="C23" s="7"/>
      <c r="D23" s="7"/>
      <c r="E23" s="7"/>
      <c r="F23" s="7"/>
      <c r="J23" s="130" t="s">
        <v>83</v>
      </c>
      <c r="K23" s="132">
        <f>-K8</f>
        <v>-4.5027424988484069E-2</v>
      </c>
      <c r="L23" s="130" t="s">
        <v>84</v>
      </c>
      <c r="M23" s="133">
        <f>K23/K22</f>
        <v>14.845127001648965</v>
      </c>
      <c r="N23" s="7"/>
      <c r="O23" s="131"/>
      <c r="P23" s="34">
        <f t="shared" si="12"/>
        <v>-1.2363256987197868E-3</v>
      </c>
      <c r="Q23" s="119">
        <f t="shared" si="13"/>
        <v>79.432823472428197</v>
      </c>
      <c r="S23" s="76">
        <f t="shared" si="10"/>
        <v>0.11999999999999991</v>
      </c>
      <c r="T23" s="77">
        <f t="shared" si="4"/>
        <v>7.954813683676798E-2</v>
      </c>
      <c r="U23">
        <f t="shared" si="8"/>
        <v>96.651229962940718</v>
      </c>
    </row>
    <row r="24" spans="2:21" x14ac:dyDescent="0.25">
      <c r="B24" s="7"/>
      <c r="C24" s="7"/>
      <c r="D24" s="7"/>
      <c r="E24" s="9"/>
      <c r="F24" s="7"/>
      <c r="J24" s="130" t="s">
        <v>85</v>
      </c>
      <c r="K24" s="134">
        <f>M8/(K23/K22-1)</f>
        <v>1.3180957288660407</v>
      </c>
      <c r="L24" s="130" t="s">
        <v>42</v>
      </c>
      <c r="M24" s="132">
        <f>J8</f>
        <v>0.22500000000000001</v>
      </c>
      <c r="N24" s="7"/>
      <c r="O24" s="131"/>
      <c r="P24" s="34">
        <f t="shared" si="12"/>
        <v>-2.8606643938678955E-3</v>
      </c>
      <c r="Q24" s="119">
        <f t="shared" si="13"/>
        <v>100</v>
      </c>
      <c r="S24" s="76">
        <f t="shared" si="10"/>
        <v>0.11499999999999991</v>
      </c>
      <c r="T24" s="77">
        <f t="shared" si="4"/>
        <v>7.4645485756079252E-2</v>
      </c>
      <c r="U24">
        <f t="shared" si="8"/>
        <v>107.53412343028485</v>
      </c>
    </row>
    <row r="25" spans="2:21" x14ac:dyDescent="0.25">
      <c r="B25" s="7"/>
      <c r="C25" s="7"/>
      <c r="D25" s="7"/>
      <c r="E25" s="7"/>
      <c r="F25" s="7"/>
      <c r="J25" s="130" t="s">
        <v>86</v>
      </c>
      <c r="K25" s="132">
        <f>M24-K23</f>
        <v>0.27002742498848409</v>
      </c>
      <c r="L25" s="133" t="s">
        <v>87</v>
      </c>
      <c r="M25" s="132">
        <f>(K25-K26)/2</f>
        <v>4.1312113798398539E-2</v>
      </c>
      <c r="N25" s="73"/>
      <c r="O25" s="131"/>
      <c r="P25" s="34" t="str">
        <f t="shared" si="12"/>
        <v/>
      </c>
      <c r="Q25" s="119">
        <f t="shared" si="13"/>
        <v>0</v>
      </c>
      <c r="S25" s="76">
        <f t="shared" si="10"/>
        <v>0.1099999999999999</v>
      </c>
      <c r="T25" s="77">
        <f t="shared" si="4"/>
        <v>6.9755642780192043E-2</v>
      </c>
      <c r="U25">
        <f t="shared" si="8"/>
        <v>119.9123655238147</v>
      </c>
    </row>
    <row r="26" spans="2:21" x14ac:dyDescent="0.25">
      <c r="B26" s="7"/>
      <c r="C26" s="7"/>
      <c r="D26" s="7"/>
      <c r="E26" s="7"/>
      <c r="F26" s="50"/>
      <c r="J26" s="130" t="s">
        <v>88</v>
      </c>
      <c r="K26" s="130">
        <f>POWER(K25*K25-4*M24*(K22-K23),1/2)</f>
        <v>0.18740319739168701</v>
      </c>
      <c r="L26" s="133" t="s">
        <v>89</v>
      </c>
      <c r="M26" s="132">
        <f>(K25+K26)/2</f>
        <v>0.22871531119008554</v>
      </c>
      <c r="N26" s="73"/>
      <c r="O26" s="131"/>
      <c r="P26" s="34">
        <f t="shared" si="12"/>
        <v>-5.5270856611833175E-5</v>
      </c>
      <c r="Q26" s="119">
        <f t="shared" si="13"/>
        <v>1000</v>
      </c>
      <c r="S26" s="76">
        <f t="shared" si="10"/>
        <v>0.1049999999999999</v>
      </c>
      <c r="T26" s="77">
        <f t="shared" si="4"/>
        <v>6.488123956598707E-2</v>
      </c>
      <c r="U26">
        <f t="shared" si="8"/>
        <v>134.10849398772538</v>
      </c>
    </row>
    <row r="27" spans="2:21" x14ac:dyDescent="0.25">
      <c r="B27" s="7"/>
      <c r="C27" s="7"/>
      <c r="D27" s="7"/>
      <c r="E27" s="7"/>
      <c r="F27" s="7"/>
      <c r="J27" s="135" t="s">
        <v>90</v>
      </c>
      <c r="K27" s="136">
        <v>23</v>
      </c>
      <c r="L27" s="130" t="s">
        <v>91</v>
      </c>
      <c r="M27" s="130">
        <v>1.7999999999999999E-2</v>
      </c>
      <c r="N27" s="73"/>
      <c r="O27" s="52"/>
      <c r="P27" s="34">
        <f t="shared" si="12"/>
        <v>-1.7605248589084521E-2</v>
      </c>
      <c r="Q27" s="119">
        <f t="shared" si="13"/>
        <v>15848.931924611146</v>
      </c>
      <c r="S27" s="76">
        <f t="shared" si="10"/>
        <v>9.9999999999999895E-2</v>
      </c>
      <c r="T27" s="77">
        <f t="shared" si="4"/>
        <v>6.0025656215052049E-2</v>
      </c>
      <c r="U27">
        <f t="shared" si="8"/>
        <v>150.54207882858475</v>
      </c>
    </row>
    <row r="28" spans="2:21" x14ac:dyDescent="0.25">
      <c r="B28" s="7"/>
      <c r="C28" s="7"/>
      <c r="D28" s="7"/>
      <c r="E28" s="7"/>
      <c r="F28" s="7"/>
      <c r="J28" s="130" t="s">
        <v>92</v>
      </c>
      <c r="K28" s="130">
        <v>8.3140000000000001</v>
      </c>
      <c r="L28" s="130" t="s">
        <v>93</v>
      </c>
      <c r="M28" s="133">
        <f>K28*(273+K27)/M27</f>
        <v>136719.11111111112</v>
      </c>
      <c r="N28" s="73"/>
      <c r="O28" s="76"/>
      <c r="Q28" s="42"/>
      <c r="S28" s="76">
        <f t="shared" si="10"/>
        <v>9.499999999999989E-2</v>
      </c>
      <c r="T28" s="77">
        <f t="shared" si="4"/>
        <v>5.5193295843444887E-2</v>
      </c>
      <c r="U28">
        <f t="shared" si="8"/>
        <v>169.76781692523252</v>
      </c>
    </row>
    <row r="29" spans="2:21" x14ac:dyDescent="0.25">
      <c r="B29" s="7"/>
      <c r="C29" s="7"/>
      <c r="D29" s="7"/>
      <c r="E29" s="7"/>
      <c r="F29" s="7"/>
      <c r="L29" s="51"/>
      <c r="M29" s="51"/>
      <c r="N29" s="73"/>
      <c r="P29" s="137"/>
      <c r="Q29" s="101"/>
      <c r="S29" s="76">
        <f t="shared" si="10"/>
        <v>8.9999999999999886E-2</v>
      </c>
      <c r="T29" s="77">
        <f t="shared" si="4"/>
        <v>5.0389982412110193E-2</v>
      </c>
      <c r="U29">
        <f t="shared" si="8"/>
        <v>192.53227646911142</v>
      </c>
    </row>
    <row r="30" spans="2:21" x14ac:dyDescent="0.25">
      <c r="B30" s="7"/>
      <c r="C30" s="7"/>
      <c r="D30" s="9"/>
      <c r="E30" s="7"/>
      <c r="F30" s="7"/>
      <c r="L30" s="80"/>
      <c r="M30" s="80"/>
      <c r="N30" s="73"/>
      <c r="P30" s="7"/>
      <c r="Q30" s="7"/>
      <c r="S30" s="76">
        <f t="shared" si="10"/>
        <v>8.4999999999999881E-2</v>
      </c>
      <c r="T30" s="77">
        <f t="shared" si="4"/>
        <v>4.5623546059286799E-2</v>
      </c>
      <c r="U30">
        <f t="shared" si="8"/>
        <v>219.86025492678448</v>
      </c>
    </row>
    <row r="31" spans="2:21" x14ac:dyDescent="0.25">
      <c r="B31" s="7"/>
      <c r="C31" s="9"/>
      <c r="D31" s="7"/>
      <c r="E31" s="7"/>
      <c r="F31" s="7"/>
      <c r="L31" s="7"/>
      <c r="M31" s="7"/>
      <c r="N31" s="7"/>
      <c r="O31" s="7"/>
      <c r="P31" s="7"/>
      <c r="Q31" s="7"/>
      <c r="S31" s="76">
        <f t="shared" si="10"/>
        <v>7.9999999999999877E-2</v>
      </c>
      <c r="T31" s="77">
        <f t="shared" si="4"/>
        <v>4.0904696137733523E-2</v>
      </c>
      <c r="U31">
        <f t="shared" si="8"/>
        <v>253.18914950844601</v>
      </c>
    </row>
    <row r="32" spans="2:21" x14ac:dyDescent="0.25">
      <c r="B32" s="7"/>
      <c r="C32" s="7"/>
      <c r="F32" s="7"/>
      <c r="L32" s="7"/>
      <c r="M32" s="7"/>
      <c r="N32" s="7"/>
      <c r="O32" s="7"/>
      <c r="P32" s="7"/>
      <c r="Q32" s="7"/>
      <c r="S32" s="76">
        <f t="shared" si="10"/>
        <v>7.4999999999999872E-2</v>
      </c>
      <c r="T32" s="77">
        <f t="shared" si="4"/>
        <v>3.6248335844708934E-2</v>
      </c>
      <c r="U32">
        <f t="shared" si="8"/>
        <v>294.58266253306886</v>
      </c>
    </row>
    <row r="33" spans="2:21" x14ac:dyDescent="0.25">
      <c r="B33" s="7"/>
      <c r="C33" s="7"/>
      <c r="F33" s="7"/>
      <c r="K33" s="7"/>
      <c r="L33" s="7"/>
      <c r="M33" s="7"/>
      <c r="N33" s="7"/>
      <c r="O33" s="7"/>
      <c r="P33" s="7"/>
      <c r="Q33" s="46"/>
      <c r="S33" s="76">
        <f t="shared" si="10"/>
        <v>6.9999999999999868E-2</v>
      </c>
      <c r="T33" s="77">
        <f t="shared" si="4"/>
        <v>3.1675543256870047E-2</v>
      </c>
      <c r="U33">
        <f t="shared" si="8"/>
        <v>347.077465606592</v>
      </c>
    </row>
    <row r="34" spans="2:21" x14ac:dyDescent="0.25">
      <c r="B34" s="7"/>
      <c r="C34" s="7"/>
      <c r="D34" s="7"/>
      <c r="E34" s="7"/>
      <c r="F34" s="7"/>
      <c r="K34" s="7"/>
      <c r="L34" s="7"/>
      <c r="M34" s="7"/>
      <c r="N34" s="7"/>
      <c r="O34" s="7"/>
      <c r="P34" s="7"/>
      <c r="Q34" s="46"/>
      <c r="S34" s="76">
        <f t="shared" si="10"/>
        <v>6.4999999999999863E-2</v>
      </c>
      <c r="T34" s="77">
        <f t="shared" si="4"/>
        <v>2.7216504364384216E-2</v>
      </c>
      <c r="U34">
        <f t="shared" si="8"/>
        <v>415.25350951286862</v>
      </c>
    </row>
    <row r="35" spans="2:21" x14ac:dyDescent="0.25">
      <c r="B35" s="7"/>
      <c r="C35" s="7"/>
      <c r="D35" s="7"/>
      <c r="E35" s="7"/>
      <c r="F35" s="7"/>
      <c r="K35" s="7"/>
      <c r="L35" s="7"/>
      <c r="M35" s="7"/>
      <c r="N35" s="7"/>
      <c r="O35" s="7"/>
      <c r="P35" s="7"/>
      <c r="Q35" s="46"/>
      <c r="S35" s="76">
        <f t="shared" si="10"/>
        <v>5.9999999999999866E-2</v>
      </c>
      <c r="T35" s="77">
        <f t="shared" si="4"/>
        <v>2.2914612421606372E-2</v>
      </c>
      <c r="U35">
        <f t="shared" si="8"/>
        <v>506.17396225125265</v>
      </c>
    </row>
    <row r="36" spans="2:21" x14ac:dyDescent="0.25">
      <c r="B36" s="53"/>
      <c r="C36" s="53"/>
      <c r="D36" s="53"/>
      <c r="E36" s="53"/>
      <c r="F36" s="53"/>
      <c r="K36" s="7"/>
      <c r="L36" s="7"/>
      <c r="M36" s="7"/>
      <c r="N36" s="7"/>
      <c r="O36" s="7"/>
      <c r="P36" s="7"/>
      <c r="Q36" s="46"/>
      <c r="S36" s="76">
        <f t="shared" si="10"/>
        <v>5.4999999999999868E-2</v>
      </c>
      <c r="T36" s="77">
        <f t="shared" si="4"/>
        <v>1.8831360507468326E-2</v>
      </c>
      <c r="U36">
        <f t="shared" si="8"/>
        <v>630.90051334843622</v>
      </c>
    </row>
    <row r="37" spans="2:21" x14ac:dyDescent="0.25">
      <c r="B37" s="7"/>
      <c r="C37" s="7"/>
      <c r="D37" s="7"/>
      <c r="E37" s="7"/>
      <c r="F37" s="7"/>
      <c r="K37" s="7"/>
      <c r="L37" s="7"/>
      <c r="M37" s="7"/>
      <c r="N37" s="7"/>
      <c r="O37" s="7"/>
      <c r="P37" s="7"/>
      <c r="Q37" s="46"/>
      <c r="S37" s="76">
        <f t="shared" si="10"/>
        <v>4.9999999999999871E-2</v>
      </c>
      <c r="T37" s="77">
        <f t="shared" si="4"/>
        <v>1.5049682076350322E-2</v>
      </c>
      <c r="U37">
        <f t="shared" si="8"/>
        <v>806.78297126054895</v>
      </c>
    </row>
    <row r="38" spans="2:21" x14ac:dyDescent="0.25">
      <c r="B38" s="7"/>
      <c r="C38" s="7"/>
      <c r="D38" s="7"/>
      <c r="E38" s="7"/>
      <c r="F38" s="7"/>
      <c r="K38" s="7"/>
      <c r="L38" s="7"/>
      <c r="M38" s="7"/>
      <c r="N38" s="7"/>
      <c r="O38" s="7"/>
      <c r="P38" s="7"/>
      <c r="Q38" s="46"/>
      <c r="S38" s="76">
        <f t="shared" si="10"/>
        <v>4.4999999999999873E-2</v>
      </c>
      <c r="T38" s="77">
        <f t="shared" si="4"/>
        <v>1.1669254588228487E-2</v>
      </c>
      <c r="U38">
        <f t="shared" si="8"/>
        <v>1060.4991353718754</v>
      </c>
    </row>
    <row r="39" spans="2:21" x14ac:dyDescent="0.25">
      <c r="B39" s="7"/>
      <c r="C39" s="7"/>
      <c r="D39" s="7"/>
      <c r="E39" s="7"/>
      <c r="F39" s="7"/>
      <c r="K39" s="7"/>
      <c r="L39" s="7"/>
      <c r="M39" s="7"/>
      <c r="N39" s="7"/>
      <c r="O39" s="7"/>
      <c r="P39" s="7"/>
      <c r="Q39" s="7"/>
      <c r="S39" s="76">
        <f t="shared" si="10"/>
        <v>3.9999999999999876E-2</v>
      </c>
      <c r="T39" s="77">
        <f t="shared" si="4"/>
        <v>8.7842765553096582E-3</v>
      </c>
      <c r="U39">
        <f t="shared" si="8"/>
        <v>1431.4704663765142</v>
      </c>
    </row>
    <row r="40" spans="2:2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S40" s="76">
        <f t="shared" si="10"/>
        <v>3.4999999999999878E-2</v>
      </c>
      <c r="T40" s="77">
        <f t="shared" si="4"/>
        <v>6.4447949686647337E-3</v>
      </c>
      <c r="U40">
        <f t="shared" si="8"/>
        <v>1976.163070450267</v>
      </c>
    </row>
    <row r="41" spans="2:2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S41" s="76">
        <f t="shared" si="10"/>
        <v>2.9999999999999877E-2</v>
      </c>
      <c r="T41" s="77">
        <f t="shared" si="4"/>
        <v>4.6291961355381522E-3</v>
      </c>
      <c r="U41">
        <f t="shared" si="8"/>
        <v>2778.3067397749232</v>
      </c>
    </row>
    <row r="42" spans="2:2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S42" s="76">
        <f t="shared" si="10"/>
        <v>2.4999999999999876E-2</v>
      </c>
      <c r="T42" s="77">
        <f t="shared" si="4"/>
        <v>3.2566705712497104E-3</v>
      </c>
      <c r="U42">
        <f t="shared" si="8"/>
        <v>3978.3253559225318</v>
      </c>
    </row>
    <row r="43" spans="2:21" x14ac:dyDescent="0.25">
      <c r="B43" s="43"/>
      <c r="C43" s="4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6"/>
      <c r="S43" s="76">
        <f t="shared" si="10"/>
        <v>1.9999999999999876E-2</v>
      </c>
      <c r="T43" s="77">
        <f t="shared" si="4"/>
        <v>2.2258907371407559E-3</v>
      </c>
      <c r="U43">
        <f t="shared" si="8"/>
        <v>5852.6084780998926</v>
      </c>
    </row>
    <row r="44" spans="2:21" x14ac:dyDescent="0.25">
      <c r="B44" s="138"/>
      <c r="C44" s="4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6"/>
      <c r="S44" s="76">
        <f t="shared" si="10"/>
        <v>1.4999999999999875E-2</v>
      </c>
      <c r="T44" s="77">
        <f t="shared" si="4"/>
        <v>1.4455930844356375E-3</v>
      </c>
      <c r="U44">
        <f t="shared" si="8"/>
        <v>9048.9807096760287</v>
      </c>
    </row>
    <row r="45" spans="2:21" x14ac:dyDescent="0.25">
      <c r="S45" s="76">
        <f t="shared" si="10"/>
        <v>9.9999999999998736E-3</v>
      </c>
      <c r="T45" s="77">
        <f t="shared" si="4"/>
        <v>8.4552433210752231E-4</v>
      </c>
      <c r="U45">
        <f t="shared" si="8"/>
        <v>15520.046167023962</v>
      </c>
    </row>
    <row r="46" spans="2:21" x14ac:dyDescent="0.25">
      <c r="S46" s="76">
        <f t="shared" si="10"/>
        <v>4.9999999999998735E-3</v>
      </c>
      <c r="T46" s="77">
        <f t="shared" si="4"/>
        <v>3.7536334454206857E-4</v>
      </c>
      <c r="U46">
        <f t="shared" si="8"/>
        <v>35046.149018202574</v>
      </c>
    </row>
    <row r="47" spans="2:21" x14ac:dyDescent="0.25">
      <c r="S47" s="76">
        <f t="shared" si="10"/>
        <v>-1.2663481374630692E-16</v>
      </c>
      <c r="T47" s="77">
        <f t="shared" si="4"/>
        <v>0</v>
      </c>
      <c r="U47" t="e">
        <f t="shared" si="8"/>
        <v>#DIV/0!</v>
      </c>
    </row>
    <row r="48" spans="2:21" x14ac:dyDescent="0.25">
      <c r="S48" s="76">
        <f t="shared" si="10"/>
        <v>-5.0000000000001267E-3</v>
      </c>
      <c r="T48" s="77">
        <f t="shared" si="4"/>
        <v>-3.0500781376375033E-4</v>
      </c>
      <c r="U48">
        <f t="shared" si="8"/>
        <v>-43284.192926762538</v>
      </c>
    </row>
    <row r="49" spans="19:21" x14ac:dyDescent="0.25">
      <c r="S49" s="76">
        <f t="shared" si="10"/>
        <v>-1.0000000000000127E-2</v>
      </c>
      <c r="T49" s="77">
        <f t="shared" si="4"/>
        <v>-5.5684094539962606E-4</v>
      </c>
      <c r="U49">
        <f t="shared" si="8"/>
        <v>-23740.002234667903</v>
      </c>
    </row>
    <row r="50" spans="19:21" x14ac:dyDescent="0.25">
      <c r="S50" s="76">
        <f t="shared" si="10"/>
        <v>-1.5000000000000128E-2</v>
      </c>
      <c r="T50" s="77">
        <f t="shared" si="4"/>
        <v>-7.6775960474826516E-4</v>
      </c>
      <c r="U50">
        <f t="shared" si="8"/>
        <v>-17237.125308812516</v>
      </c>
    </row>
    <row r="51" spans="19:21" x14ac:dyDescent="0.25">
      <c r="S51" s="76">
        <f t="shared" si="10"/>
        <v>-2.0000000000000129E-2</v>
      </c>
      <c r="T51" s="77">
        <f t="shared" si="4"/>
        <v>-9.4666326362516373E-4</v>
      </c>
      <c r="U51">
        <f t="shared" si="8"/>
        <v>-13992.643129424594</v>
      </c>
    </row>
    <row r="52" spans="19:21" x14ac:dyDescent="0.25">
      <c r="S52" s="76">
        <f t="shared" si="10"/>
        <v>-2.500000000000013E-2</v>
      </c>
      <c r="T52" s="77">
        <f t="shared" si="4"/>
        <v>-1.1001247477076259E-3</v>
      </c>
      <c r="U52">
        <f t="shared" si="8"/>
        <v>-12050.376323222355</v>
      </c>
    </row>
    <row r="53" spans="19:21" x14ac:dyDescent="0.25">
      <c r="S53" s="76">
        <f t="shared" si="10"/>
        <v>-3.0000000000000131E-2</v>
      </c>
      <c r="T53" s="77">
        <f t="shared" si="4"/>
        <v>-1.2330803256098491E-3</v>
      </c>
      <c r="U53">
        <f t="shared" si="8"/>
        <v>-10758.502162047105</v>
      </c>
    </row>
    <row r="54" spans="19:21" x14ac:dyDescent="0.25">
      <c r="S54" s="76">
        <f t="shared" si="10"/>
        <v>-3.5000000000000128E-2</v>
      </c>
      <c r="T54" s="77">
        <f t="shared" si="4"/>
        <v>-1.3492959427241769E-3</v>
      </c>
      <c r="U54">
        <f t="shared" si="8"/>
        <v>-9837.8133567894583</v>
      </c>
    </row>
    <row r="55" spans="19:21" x14ac:dyDescent="0.25">
      <c r="S55" s="76">
        <f t="shared" si="10"/>
        <v>-4.0000000000000126E-2</v>
      </c>
      <c r="T55" s="77">
        <f t="shared" si="4"/>
        <v>-1.4516869233695204E-3</v>
      </c>
      <c r="U55">
        <f t="shared" si="8"/>
        <v>-9148.7986752216239</v>
      </c>
    </row>
    <row r="56" spans="19:21" x14ac:dyDescent="0.25">
      <c r="S56" s="76">
        <f t="shared" si="10"/>
        <v>-4.5000000000000123E-2</v>
      </c>
      <c r="T56" s="77">
        <f t="shared" si="4"/>
        <v>-1.5425406593732663E-3</v>
      </c>
      <c r="U56">
        <f t="shared" si="8"/>
        <v>-8614.012516519866</v>
      </c>
    </row>
    <row r="57" spans="19:21" x14ac:dyDescent="0.25">
      <c r="S57" s="76">
        <f t="shared" si="10"/>
        <v>-5.0000000000000121E-2</v>
      </c>
      <c r="T57" s="77">
        <f t="shared" si="4"/>
        <v>-1.6236741698912038E-3</v>
      </c>
      <c r="U57">
        <f t="shared" si="8"/>
        <v>-8187.0284015972675</v>
      </c>
    </row>
    <row r="58" spans="19:21" x14ac:dyDescent="0.25">
      <c r="S58" s="76">
        <f t="shared" si="10"/>
        <v>-5.5000000000000118E-2</v>
      </c>
      <c r="T58" s="77">
        <f t="shared" si="4"/>
        <v>-1.696547282238052E-3</v>
      </c>
      <c r="U58">
        <f t="shared" si="8"/>
        <v>-7838.3304297110644</v>
      </c>
    </row>
    <row r="59" spans="19:21" x14ac:dyDescent="0.25">
      <c r="S59" s="76">
        <f t="shared" si="10"/>
        <v>-6.0000000000000116E-2</v>
      </c>
      <c r="T59" s="77">
        <f t="shared" si="4"/>
        <v>-1.7623451152463457E-3</v>
      </c>
      <c r="U59">
        <f t="shared" si="8"/>
        <v>-7548.2612301029012</v>
      </c>
    </row>
    <row r="60" spans="19:21" x14ac:dyDescent="0.25">
      <c r="S60" s="76">
        <f t="shared" si="10"/>
        <v>-6.5000000000000113E-2</v>
      </c>
      <c r="T60" s="77">
        <f t="shared" si="4"/>
        <v>-1.8220390147256418E-3</v>
      </c>
      <c r="U60">
        <f t="shared" si="8"/>
        <v>-7303.2261457958502</v>
      </c>
    </row>
    <row r="61" spans="19:21" x14ac:dyDescent="0.25">
      <c r="S61" s="76">
        <f t="shared" si="10"/>
        <v>-7.0000000000000118E-2</v>
      </c>
      <c r="T61" s="77">
        <f t="shared" si="4"/>
        <v>-1.8764321485494756E-3</v>
      </c>
      <c r="U61">
        <f t="shared" si="8"/>
        <v>-7093.5251481033665</v>
      </c>
    </row>
    <row r="62" spans="19:21" x14ac:dyDescent="0.25">
      <c r="S62" s="76">
        <f t="shared" si="10"/>
        <v>-7.5000000000000122E-2</v>
      </c>
      <c r="T62" s="77">
        <f t="shared" si="4"/>
        <v>-1.9261940330537741E-3</v>
      </c>
      <c r="U62">
        <f t="shared" si="8"/>
        <v>-6912.0526266750958</v>
      </c>
    </row>
    <row r="63" spans="19:21" x14ac:dyDescent="0.25">
      <c r="S63" s="76">
        <f t="shared" si="10"/>
        <v>-8.0000000000000127E-2</v>
      </c>
      <c r="T63" s="77">
        <f t="shared" si="4"/>
        <v>-1.9718869709512213E-3</v>
      </c>
      <c r="U63">
        <f t="shared" si="8"/>
        <v>-6753.4851976461123</v>
      </c>
    </row>
    <row r="64" spans="19:21" x14ac:dyDescent="0.25">
      <c r="S64" s="76">
        <f t="shared" si="10"/>
        <v>-8.5000000000000131E-2</v>
      </c>
      <c r="T64" s="77">
        <f t="shared" si="4"/>
        <v>-2.013986507486451E-3</v>
      </c>
      <c r="U64">
        <f t="shared" si="8"/>
        <v>-6613.7564735518372</v>
      </c>
    </row>
    <row r="65" spans="19:21" x14ac:dyDescent="0.25">
      <c r="S65" s="76">
        <f t="shared" si="10"/>
        <v>-9.0000000000000135E-2</v>
      </c>
      <c r="T65" s="77">
        <f t="shared" si="4"/>
        <v>-2.0528974128516536E-3</v>
      </c>
      <c r="U65">
        <f t="shared" si="8"/>
        <v>-6489.7071259521454</v>
      </c>
    </row>
    <row r="66" spans="19:21" x14ac:dyDescent="0.25">
      <c r="S66" s="76">
        <f t="shared" si="10"/>
        <v>-9.500000000000014E-2</v>
      </c>
      <c r="T66" s="77">
        <f t="shared" ref="T66:T76" si="14">1/2*(S66+K$23)+1/2*POWER((S66+K$23)^2-4*K$22*(S66),0.5)</f>
        <v>-2.0889662832057621E-3</v>
      </c>
      <c r="U66">
        <f t="shared" si="8"/>
        <v>-6378.8456092723636</v>
      </c>
    </row>
    <row r="67" spans="19:21" x14ac:dyDescent="0.25">
      <c r="S67" s="76">
        <f t="shared" si="10"/>
        <v>-0.10000000000000014</v>
      </c>
      <c r="T67" s="77">
        <f t="shared" si="14"/>
        <v>-2.1224915604680095E-3</v>
      </c>
      <c r="U67">
        <f t="shared" ref="U67:U76" si="15">10*L$17/(T67)-10*L$17/(J$17-K$17)+N$17</f>
        <v>-6279.1807796626872</v>
      </c>
    </row>
    <row r="68" spans="19:21" x14ac:dyDescent="0.25">
      <c r="S68" s="76">
        <f t="shared" ref="S68:S76" si="16">S67-0.005</f>
        <v>-0.10500000000000015</v>
      </c>
      <c r="T68" s="77">
        <f t="shared" si="14"/>
        <v>-2.1537315632735865E-3</v>
      </c>
      <c r="U68">
        <f t="shared" si="15"/>
        <v>-6189.1024193528292</v>
      </c>
    </row>
    <row r="69" spans="19:21" x14ac:dyDescent="0.25">
      <c r="S69" s="76">
        <f t="shared" si="16"/>
        <v>-0.11000000000000015</v>
      </c>
      <c r="T69" s="77">
        <f t="shared" si="14"/>
        <v>-2.1829109720573336E-3</v>
      </c>
      <c r="U69">
        <f t="shared" si="15"/>
        <v>-6107.294406344512</v>
      </c>
    </row>
    <row r="70" spans="19:21" x14ac:dyDescent="0.25">
      <c r="S70" s="76">
        <f t="shared" si="16"/>
        <v>-0.11500000000000016</v>
      </c>
      <c r="T70" s="77">
        <f t="shared" si="14"/>
        <v>-2.2102261026381853E-3</v>
      </c>
      <c r="U70">
        <f t="shared" si="15"/>
        <v>-6032.6705812688651</v>
      </c>
    </row>
    <row r="71" spans="19:21" x14ac:dyDescent="0.25">
      <c r="S71" s="76">
        <f t="shared" si="16"/>
        <v>-0.12000000000000016</v>
      </c>
      <c r="T71" s="77">
        <f t="shared" si="14"/>
        <v>-2.2358492229629101E-3</v>
      </c>
      <c r="U71">
        <f t="shared" si="15"/>
        <v>-5964.3266821800917</v>
      </c>
    </row>
    <row r="72" spans="19:21" x14ac:dyDescent="0.25">
      <c r="S72" s="76">
        <f t="shared" si="16"/>
        <v>-0.12500000000000017</v>
      </c>
      <c r="T72" s="77">
        <f t="shared" si="14"/>
        <v>-2.2599321085950835E-3</v>
      </c>
      <c r="U72">
        <f t="shared" si="15"/>
        <v>-5901.5038414639248</v>
      </c>
    </row>
    <row r="73" spans="19:21" x14ac:dyDescent="0.25">
      <c r="S73" s="76">
        <f t="shared" si="16"/>
        <v>-0.13000000000000017</v>
      </c>
      <c r="T73" s="77">
        <f t="shared" si="14"/>
        <v>-2.2826089883646455E-3</v>
      </c>
      <c r="U73">
        <f t="shared" si="15"/>
        <v>-5843.5605269220496</v>
      </c>
    </row>
    <row r="74" spans="19:21" x14ac:dyDescent="0.25">
      <c r="S74" s="76">
        <f t="shared" si="16"/>
        <v>-0.13500000000000018</v>
      </c>
      <c r="T74" s="77">
        <f t="shared" si="14"/>
        <v>-2.3039989982826248E-3</v>
      </c>
      <c r="U74">
        <f t="shared" si="15"/>
        <v>-5789.9507340000837</v>
      </c>
    </row>
    <row r="75" spans="19:21" x14ac:dyDescent="0.25">
      <c r="S75" s="76">
        <f t="shared" si="16"/>
        <v>-0.14000000000000018</v>
      </c>
      <c r="T75" s="77">
        <f t="shared" si="14"/>
        <v>-2.3242082365015765E-3</v>
      </c>
      <c r="U75">
        <f t="shared" si="15"/>
        <v>-5740.2068634931184</v>
      </c>
    </row>
    <row r="76" spans="19:21" x14ac:dyDescent="0.25">
      <c r="S76" s="76">
        <f t="shared" si="16"/>
        <v>-0.14500000000000018</v>
      </c>
      <c r="T76" s="77">
        <f t="shared" si="14"/>
        <v>-2.3433314927015086E-3</v>
      </c>
      <c r="U76">
        <f t="shared" si="15"/>
        <v>-5693.9261515524249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0"/>
  <sheetViews>
    <sheetView workbookViewId="0">
      <selection activeCell="S7" sqref="S7"/>
    </sheetView>
  </sheetViews>
  <sheetFormatPr baseColWidth="10" defaultRowHeight="15" x14ac:dyDescent="0.25"/>
  <cols>
    <col min="1" max="1" width="0.140625" customWidth="1"/>
    <col min="2" max="12" width="7.7109375" customWidth="1"/>
    <col min="13" max="15" width="8.7109375" customWidth="1"/>
    <col min="16" max="16" width="5" customWidth="1"/>
    <col min="17" max="17" width="8.7109375" customWidth="1"/>
    <col min="18" max="18" width="5" style="202" customWidth="1"/>
    <col min="19" max="19" width="11.42578125" style="104"/>
  </cols>
  <sheetData>
    <row r="1" spans="1:33" x14ac:dyDescent="0.25">
      <c r="A1" s="1"/>
      <c r="B1" s="2" t="s">
        <v>0</v>
      </c>
      <c r="C1" s="2" t="s">
        <v>1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2" t="s">
        <v>14</v>
      </c>
      <c r="P1" s="3"/>
      <c r="Q1" s="6" t="s">
        <v>15</v>
      </c>
      <c r="R1" s="222"/>
      <c r="S1" s="203"/>
      <c r="T1" s="54" t="s">
        <v>97</v>
      </c>
      <c r="U1" s="174"/>
      <c r="V1" s="1"/>
      <c r="W1" s="1"/>
      <c r="X1" s="1"/>
      <c r="Y1" s="7" t="s">
        <v>0</v>
      </c>
      <c r="Z1" s="7" t="s">
        <v>16</v>
      </c>
      <c r="AA1" s="7" t="s">
        <v>17</v>
      </c>
      <c r="AB1" s="7" t="s">
        <v>4</v>
      </c>
      <c r="AC1" s="7" t="s">
        <v>5</v>
      </c>
      <c r="AD1" s="7" t="s">
        <v>18</v>
      </c>
      <c r="AE1" s="7" t="s">
        <v>9</v>
      </c>
      <c r="AF1" s="7" t="s">
        <v>11</v>
      </c>
      <c r="AG1" s="7" t="s">
        <v>19</v>
      </c>
    </row>
    <row r="2" spans="1:33" x14ac:dyDescent="0.25">
      <c r="A2" s="8">
        <f t="shared" ref="A2:A65" si="0">-B2</f>
        <v>-0.21769069999999999</v>
      </c>
      <c r="B2" s="9">
        <v>0.21769069999999999</v>
      </c>
      <c r="C2" s="9">
        <v>0.73706629999999995</v>
      </c>
      <c r="D2" s="10">
        <f t="shared" ref="D2:D65" si="1">IF(B2=0,"",B2+1/$T$7)</f>
        <v>0.71769070000000001</v>
      </c>
      <c r="E2" s="10">
        <f t="shared" ref="E2:E65" si="2">IF(B2=0,"",$T$18-(LN(1+EXP(-$S$37*(H2-T$18))))/$S$37)</f>
        <v>2.5258384075009747E-2</v>
      </c>
      <c r="F2" s="10">
        <f t="shared" ref="F2:F65" si="3">IF(B2=0,"",B2-E2-G2-V$4*J2)</f>
        <v>1.5991355914322027E-2</v>
      </c>
      <c r="G2" s="11">
        <f>IF(OR(B2="",B2=0),"",1/2*(B2-V$4*J2+T$37)+1/2*POWER((B2-V$4*J2+T$37)^2-4*V$37*(B2-V$4*J2),0.5))</f>
        <v>0.16804533598064419</v>
      </c>
      <c r="H2" s="10">
        <f t="shared" ref="H2:H65" si="4">IF(B2=0,"",B2-G2-V$4*J2)</f>
        <v>4.124973998933177E-2</v>
      </c>
      <c r="I2" s="10">
        <f t="shared" ref="I2:I65" si="5">IF(B2=0,"",B2-H2-V$4*J2)</f>
        <v>0.16804533598064419</v>
      </c>
      <c r="J2" s="10">
        <f>IF(B2=0,"",LN(1+EXP($U$37*(B2-$U$39)))/$U$37)</f>
        <v>8.395624030024024E-3</v>
      </c>
      <c r="K2" s="12">
        <f t="shared" ref="K2:K65" si="6">IF(B2=0,"",-LN(1+EXP($V$41*(B2-$V$39)))/$V$41)</f>
        <v>-3.9302877858405656E-3</v>
      </c>
      <c r="L2" s="10">
        <f t="shared" ref="L2:L65" si="7">IF(B2=0,"",$S$41*E2+$S$7+$T$41*F2+$U$41*I2+S$43*(J2+K2))</f>
        <v>0.73626085329499735</v>
      </c>
      <c r="M2" s="13">
        <f t="shared" ref="M2:M65" si="8">IF(B2=0,"",(L2-C2)*(L2-C2))</f>
        <v>6.4874439459954424E-7</v>
      </c>
      <c r="N2" s="14">
        <f t="shared" ref="N2:N65" si="9">IF(B2=0,"",1/V$14*LN(1+EXP(V$14*(B2-V$4*J2-T$39))))</f>
        <v>0.16801747348318877</v>
      </c>
      <c r="O2" s="14">
        <f t="shared" ref="O2:O65" si="10">IF(B2=0,"",(N2-I2)^2)</f>
        <v>7.7631876445370784E-10</v>
      </c>
      <c r="P2" s="15"/>
      <c r="Q2" s="8">
        <f t="shared" ref="Q2:Q65" si="11">IF(B2=0,"",S$7+T$41*F2)</f>
        <v>0.73296661689782083</v>
      </c>
      <c r="R2" s="201"/>
      <c r="S2" s="203"/>
      <c r="T2" s="1"/>
      <c r="U2" s="174"/>
      <c r="V2" s="1"/>
      <c r="W2" s="1"/>
      <c r="X2" s="7">
        <v>1</v>
      </c>
      <c r="Y2" s="7">
        <f t="shared" ref="Y2:Y21" si="12">Z2-1/T$7</f>
        <v>0.23387955999999999</v>
      </c>
      <c r="Z2" s="7">
        <f t="shared" ref="Z2:Z21" si="13">C$2+(C$2-S$7)/5-X2*0.005</f>
        <v>0.73387955999999999</v>
      </c>
      <c r="AA2" s="7">
        <f t="shared" ref="AA2:AA21" si="14">Z2</f>
        <v>0.73387955999999999</v>
      </c>
      <c r="AB2" s="7">
        <f t="shared" ref="AB2:AB21" si="15">IF(AA2="","",$S$39-(LN(1+EXP(-$S$37*(Y2-AD2-AE2-$S$39))))/$S$37)</f>
        <v>2.5258994933086077E-2</v>
      </c>
      <c r="AC2" s="7">
        <f t="shared" ref="AC2:AC21" si="16">IF(AA2="","",Y2-AD2-AE2-AB2)</f>
        <v>1.6083983965255361E-2</v>
      </c>
      <c r="AD2" s="7">
        <f t="shared" ref="AD2:AD21" si="17">IF(AA2="","",1/2*(Y2+T$37)+1/2*POWER((Y2+T$37)^2-4*V$37*(Y2),0.5)-AE2)</f>
        <v>0.17274934897824662</v>
      </c>
      <c r="AE2" s="7">
        <f t="shared" ref="AE2:AE21" si="18">IF(AA2="","",LN(1+EXP($U$37*(Y2-$U$39)))/$U$37)</f>
        <v>1.9787232123411928E-2</v>
      </c>
      <c r="AF2" s="7">
        <f t="shared" ref="AF2:AF21" si="19">IF(AA2="","",$S$41*AB2+$S$7+$T$41*AC2+$U$41*AD2+$S$43*AE2)</f>
        <v>0.74702121657725307</v>
      </c>
      <c r="AG2" s="7" t="str">
        <f t="shared" ref="AG2:AG21" si="20">IF(Z2&lt;C$2+0.01,"",(AF2-Z2)*(AF2-Z2))</f>
        <v/>
      </c>
    </row>
    <row r="3" spans="1:33" x14ac:dyDescent="0.25">
      <c r="A3" s="8">
        <f t="shared" si="0"/>
        <v>-0.2168291</v>
      </c>
      <c r="B3" s="9">
        <v>0.2168291</v>
      </c>
      <c r="C3" s="9">
        <v>0.73688600000000004</v>
      </c>
      <c r="D3" s="10">
        <f t="shared" si="1"/>
        <v>0.7168291</v>
      </c>
      <c r="E3" s="10">
        <f t="shared" si="2"/>
        <v>2.5258372355677725E-2</v>
      </c>
      <c r="F3" s="10">
        <f t="shared" si="3"/>
        <v>1.598960504929868E-2</v>
      </c>
      <c r="G3" s="10">
        <f t="shared" ref="G3:G66" si="21">IF(B3=0,"",1/2*(B3-V$4*J3+T$37)+1/2*POWER((B3-V$4*J3+T$37)^2-4*V$37*(B3-V$4*J3),0.5))</f>
        <v>0.16764129032642572</v>
      </c>
      <c r="H3" s="10">
        <f t="shared" si="4"/>
        <v>4.1247977404976419E-2</v>
      </c>
      <c r="I3" s="10">
        <f t="shared" si="5"/>
        <v>0.16764129032642569</v>
      </c>
      <c r="J3" s="10">
        <f t="shared" ref="J3:J65" si="22">IF(B3=0,"",LN(1+EXP($U$37*(B3-$U$39)))/$U$37)</f>
        <v>7.9398322685978618E-3</v>
      </c>
      <c r="K3" s="12">
        <f t="shared" si="6"/>
        <v>-3.6583350010252614E-3</v>
      </c>
      <c r="L3" s="10">
        <f t="shared" si="7"/>
        <v>0.736131199418815</v>
      </c>
      <c r="M3" s="13">
        <f t="shared" si="8"/>
        <v>5.697239173572809E-7</v>
      </c>
      <c r="N3" s="14">
        <f t="shared" si="9"/>
        <v>0.16761166826727975</v>
      </c>
      <c r="O3" s="14">
        <f t="shared" si="10"/>
        <v>8.7746638804586782E-10</v>
      </c>
      <c r="P3" s="15">
        <v>1</v>
      </c>
      <c r="Q3" s="8">
        <f t="shared" si="11"/>
        <v>0.73296607311179929</v>
      </c>
      <c r="R3" s="201"/>
      <c r="S3" s="204" t="s">
        <v>132</v>
      </c>
      <c r="T3" s="16">
        <v>0.01</v>
      </c>
      <c r="U3" s="1"/>
      <c r="V3" s="17" t="s">
        <v>21</v>
      </c>
      <c r="W3" s="1"/>
      <c r="X3" s="7">
        <v>2</v>
      </c>
      <c r="Y3" s="7">
        <f t="shared" si="12"/>
        <v>0.22887955999999998</v>
      </c>
      <c r="Z3" s="7">
        <f t="shared" si="13"/>
        <v>0.72887955999999998</v>
      </c>
      <c r="AA3" s="7">
        <f t="shared" si="14"/>
        <v>0.72887955999999998</v>
      </c>
      <c r="AB3" s="7">
        <f t="shared" si="15"/>
        <v>2.5258884690016047E-2</v>
      </c>
      <c r="AC3" s="7">
        <f t="shared" si="16"/>
        <v>1.6067065669310189E-2</v>
      </c>
      <c r="AD3" s="7">
        <f t="shared" si="17"/>
        <v>0.17178734189582481</v>
      </c>
      <c r="AE3" s="7">
        <f t="shared" si="18"/>
        <v>1.576626774484893E-2</v>
      </c>
      <c r="AF3" s="7">
        <f t="shared" si="19"/>
        <v>0.74419991465614366</v>
      </c>
      <c r="AG3" s="7" t="str">
        <f t="shared" si="20"/>
        <v/>
      </c>
    </row>
    <row r="4" spans="1:33" x14ac:dyDescent="0.25">
      <c r="A4" s="8">
        <f t="shared" si="0"/>
        <v>-0.21596760000000001</v>
      </c>
      <c r="B4" s="9">
        <v>0.21596760000000001</v>
      </c>
      <c r="C4" s="9">
        <v>0.73663480000000003</v>
      </c>
      <c r="D4" s="10">
        <f t="shared" si="1"/>
        <v>0.71596760000000004</v>
      </c>
      <c r="E4" s="10">
        <f t="shared" si="2"/>
        <v>2.5258360078640428E-2</v>
      </c>
      <c r="F4" s="10">
        <f t="shared" si="3"/>
        <v>1.5987771900360284E-2</v>
      </c>
      <c r="G4" s="10">
        <f t="shared" si="21"/>
        <v>0.16722029461916676</v>
      </c>
      <c r="H4" s="10">
        <f t="shared" si="4"/>
        <v>4.1246131979000719E-2</v>
      </c>
      <c r="I4" s="10">
        <f t="shared" si="5"/>
        <v>0.16722029461916679</v>
      </c>
      <c r="J4" s="10">
        <f t="shared" si="22"/>
        <v>7.5011734018325237E-3</v>
      </c>
      <c r="K4" s="12">
        <f t="shared" si="6"/>
        <v>-3.4021842925890788E-3</v>
      </c>
      <c r="L4" s="10">
        <f t="shared" si="7"/>
        <v>0.73600243474533844</v>
      </c>
      <c r="M4" s="13">
        <f t="shared" si="8"/>
        <v>3.9988581530322162E-7</v>
      </c>
      <c r="N4" s="14">
        <f t="shared" si="9"/>
        <v>0.16718883037675525</v>
      </c>
      <c r="O4" s="14">
        <f t="shared" si="10"/>
        <v>9.8999855053241092E-10</v>
      </c>
      <c r="P4" s="15">
        <v>2</v>
      </c>
      <c r="Q4" s="8">
        <f t="shared" si="11"/>
        <v>0.73296550376992842</v>
      </c>
      <c r="R4" s="201"/>
      <c r="S4" s="204" t="s">
        <v>133</v>
      </c>
      <c r="T4" s="16">
        <v>0.10199999999999999</v>
      </c>
      <c r="U4" s="1"/>
      <c r="V4" s="18">
        <f>IF(V20&gt;=0.6,1,0)</f>
        <v>1</v>
      </c>
      <c r="W4" s="1"/>
      <c r="X4" s="7">
        <v>3</v>
      </c>
      <c r="Y4" s="7">
        <f t="shared" si="12"/>
        <v>0.22387955999999998</v>
      </c>
      <c r="Z4" s="7">
        <f t="shared" si="13"/>
        <v>0.72387955999999998</v>
      </c>
      <c r="AA4" s="7">
        <f t="shared" si="14"/>
        <v>0.72387955999999998</v>
      </c>
      <c r="AB4" s="7">
        <f t="shared" si="15"/>
        <v>2.5258767915043258E-2</v>
      </c>
      <c r="AC4" s="7">
        <f t="shared" si="16"/>
        <v>1.6049242930979223E-2</v>
      </c>
      <c r="AD4" s="7">
        <f t="shared" si="17"/>
        <v>0.17041400857814371</v>
      </c>
      <c r="AE4" s="7">
        <f t="shared" si="18"/>
        <v>1.2157540575833795E-2</v>
      </c>
      <c r="AF4" s="7">
        <f t="shared" si="19"/>
        <v>0.74166652862160276</v>
      </c>
      <c r="AG4" s="7" t="str">
        <f t="shared" si="20"/>
        <v/>
      </c>
    </row>
    <row r="5" spans="1:33" x14ac:dyDescent="0.25">
      <c r="A5" s="8">
        <f t="shared" si="0"/>
        <v>-0.21510599999999999</v>
      </c>
      <c r="B5" s="9">
        <v>0.21510599999999999</v>
      </c>
      <c r="C5" s="9">
        <v>0.7363691</v>
      </c>
      <c r="D5" s="10">
        <f t="shared" si="1"/>
        <v>0.71510600000000002</v>
      </c>
      <c r="E5" s="10">
        <f t="shared" si="2"/>
        <v>2.5258347231591777E-2</v>
      </c>
      <c r="F5" s="10">
        <f t="shared" si="3"/>
        <v>1.5985854774976514E-2</v>
      </c>
      <c r="G5" s="10">
        <f t="shared" si="21"/>
        <v>0.16678222748537896</v>
      </c>
      <c r="H5" s="10">
        <f t="shared" si="4"/>
        <v>4.1244202006568302E-2</v>
      </c>
      <c r="I5" s="10">
        <f t="shared" si="5"/>
        <v>0.16678222748537896</v>
      </c>
      <c r="J5" s="10">
        <f t="shared" si="22"/>
        <v>7.0795705080527261E-3</v>
      </c>
      <c r="K5" s="12">
        <f t="shared" si="6"/>
        <v>-3.1612353025993896E-3</v>
      </c>
      <c r="L5" s="10">
        <f t="shared" si="7"/>
        <v>0.7358749250863228</v>
      </c>
      <c r="M5" s="13">
        <f t="shared" si="8"/>
        <v>2.4420884530787136E-7</v>
      </c>
      <c r="N5" s="14">
        <f t="shared" si="9"/>
        <v>0.16674883674881805</v>
      </c>
      <c r="O5" s="14">
        <f t="shared" si="10"/>
        <v>1.1149412880806008E-9</v>
      </c>
      <c r="P5" s="15">
        <v>3</v>
      </c>
      <c r="Q5" s="8">
        <f t="shared" si="11"/>
        <v>0.73296490834653993</v>
      </c>
      <c r="R5" s="201"/>
      <c r="S5" s="204" t="s">
        <v>136</v>
      </c>
      <c r="T5" s="1"/>
      <c r="U5" s="1"/>
      <c r="V5" s="19" t="s">
        <v>22</v>
      </c>
      <c r="W5" s="1"/>
      <c r="X5" s="7">
        <v>4</v>
      </c>
      <c r="Y5" s="7">
        <f t="shared" si="12"/>
        <v>0.21887955999999997</v>
      </c>
      <c r="Z5" s="7">
        <f t="shared" si="13"/>
        <v>0.71887955999999997</v>
      </c>
      <c r="AA5" s="7">
        <f t="shared" si="14"/>
        <v>0.71887955999999997</v>
      </c>
      <c r="AB5" s="7">
        <f t="shared" si="15"/>
        <v>2.5258644013868452E-2</v>
      </c>
      <c r="AC5" s="7">
        <f t="shared" si="16"/>
        <v>1.6030441527079609E-2</v>
      </c>
      <c r="AD5" s="7">
        <f t="shared" si="17"/>
        <v>0.16853804241038722</v>
      </c>
      <c r="AE5" s="7">
        <f t="shared" si="18"/>
        <v>9.0524320486646895E-3</v>
      </c>
      <c r="AF5" s="7">
        <f t="shared" si="19"/>
        <v>0.73948492044281855</v>
      </c>
      <c r="AG5" s="7" t="str">
        <f t="shared" si="20"/>
        <v/>
      </c>
    </row>
    <row r="6" spans="1:33" x14ac:dyDescent="0.25">
      <c r="A6" s="8">
        <f t="shared" si="0"/>
        <v>-0.2142445</v>
      </c>
      <c r="B6" s="9">
        <v>0.2142445</v>
      </c>
      <c r="C6" s="9">
        <v>0.73611020000000005</v>
      </c>
      <c r="D6" s="10">
        <f t="shared" si="1"/>
        <v>0.71424449999999995</v>
      </c>
      <c r="E6" s="10">
        <f t="shared" si="2"/>
        <v>2.5258333809150851E-2</v>
      </c>
      <c r="F6" s="10">
        <f t="shared" si="3"/>
        <v>1.598385302392142E-2</v>
      </c>
      <c r="G6" s="10">
        <f t="shared" si="21"/>
        <v>0.16632722067587158</v>
      </c>
      <c r="H6" s="10">
        <f t="shared" si="4"/>
        <v>4.1242186833072271E-2</v>
      </c>
      <c r="I6" s="10">
        <f t="shared" si="5"/>
        <v>0.16632722067587158</v>
      </c>
      <c r="J6" s="10">
        <f t="shared" si="22"/>
        <v>6.6750924910561563E-3</v>
      </c>
      <c r="K6" s="12">
        <f t="shared" si="6"/>
        <v>-2.9349769872791267E-3</v>
      </c>
      <c r="L6" s="10">
        <f t="shared" si="7"/>
        <v>0.73574907639436771</v>
      </c>
      <c r="M6" s="13">
        <f t="shared" si="8"/>
        <v>1.3041025854490241E-7</v>
      </c>
      <c r="N6" s="14">
        <f t="shared" si="9"/>
        <v>0.16629181849452496</v>
      </c>
      <c r="O6" s="14">
        <f t="shared" si="10"/>
        <v>1.2533144440991175E-9</v>
      </c>
      <c r="P6" s="15">
        <v>4</v>
      </c>
      <c r="Q6" s="8">
        <f t="shared" si="11"/>
        <v>0.73296428663999613</v>
      </c>
      <c r="R6" s="201"/>
      <c r="S6" s="22" t="s">
        <v>31</v>
      </c>
      <c r="T6" s="22" t="s">
        <v>32</v>
      </c>
      <c r="X6" s="7">
        <v>5</v>
      </c>
      <c r="Y6" s="7">
        <f t="shared" si="12"/>
        <v>0.21387955999999997</v>
      </c>
      <c r="Z6" s="7">
        <f t="shared" si="13"/>
        <v>0.71387955999999997</v>
      </c>
      <c r="AA6" s="7">
        <f t="shared" si="14"/>
        <v>0.71387955999999997</v>
      </c>
      <c r="AB6" s="7">
        <f t="shared" si="15"/>
        <v>2.525851231831824E-2</v>
      </c>
      <c r="AC6" s="7">
        <f t="shared" si="16"/>
        <v>1.6010578919770788E-2</v>
      </c>
      <c r="AD6" s="7">
        <f t="shared" si="17"/>
        <v>0.16610158685563686</v>
      </c>
      <c r="AE6" s="7">
        <f t="shared" si="18"/>
        <v>6.5088819062740777E-3</v>
      </c>
      <c r="AF6" s="7">
        <f t="shared" si="19"/>
        <v>0.73769557036137867</v>
      </c>
      <c r="AG6" s="7" t="str">
        <f t="shared" si="20"/>
        <v/>
      </c>
    </row>
    <row r="7" spans="1:33" ht="15.75" thickBot="1" x14ac:dyDescent="0.3">
      <c r="A7" s="8">
        <f t="shared" si="0"/>
        <v>-0.21338299999999999</v>
      </c>
      <c r="B7" s="9">
        <v>0.21338299999999999</v>
      </c>
      <c r="C7" s="9">
        <v>0.73588849999999995</v>
      </c>
      <c r="D7" s="10">
        <f t="shared" si="1"/>
        <v>0.71338299999999999</v>
      </c>
      <c r="E7" s="10">
        <f t="shared" si="2"/>
        <v>2.5258319802608321E-2</v>
      </c>
      <c r="F7" s="10">
        <f t="shared" si="3"/>
        <v>1.5981765510646152E-2</v>
      </c>
      <c r="G7" s="10">
        <f t="shared" si="21"/>
        <v>0.16585530772247259</v>
      </c>
      <c r="H7" s="10">
        <f t="shared" si="4"/>
        <v>4.1240085313254467E-2</v>
      </c>
      <c r="I7" s="10">
        <f t="shared" si="5"/>
        <v>0.16585530772247259</v>
      </c>
      <c r="J7" s="10">
        <f t="shared" si="22"/>
        <v>6.2876069642729317E-3</v>
      </c>
      <c r="K7" s="12">
        <f t="shared" si="6"/>
        <v>-2.7227933735413253E-3</v>
      </c>
      <c r="L7" s="10">
        <f t="shared" si="7"/>
        <v>0.73562522690992638</v>
      </c>
      <c r="M7" s="13">
        <f t="shared" si="8"/>
        <v>6.9312719956885067E-8</v>
      </c>
      <c r="N7" s="14">
        <f t="shared" si="9"/>
        <v>0.1658178080174362</v>
      </c>
      <c r="O7" s="14">
        <f t="shared" si="10"/>
        <v>1.4062278778160119E-9</v>
      </c>
      <c r="P7" s="15">
        <v>5</v>
      </c>
      <c r="Q7" s="8">
        <f t="shared" si="11"/>
        <v>0.73296363829730637</v>
      </c>
      <c r="R7" s="201"/>
      <c r="S7" s="168">
        <v>0.72799999999999998</v>
      </c>
      <c r="T7" s="169">
        <v>2</v>
      </c>
      <c r="X7" s="7">
        <v>6</v>
      </c>
      <c r="Y7" s="7">
        <f t="shared" si="12"/>
        <v>0.20887955999999996</v>
      </c>
      <c r="Z7" s="7">
        <f t="shared" si="13"/>
        <v>0.70887955999999996</v>
      </c>
      <c r="AA7" s="7">
        <f t="shared" si="14"/>
        <v>0.70887955999999996</v>
      </c>
      <c r="AB7" s="7">
        <f t="shared" si="15"/>
        <v>2.5258372074572617E-2</v>
      </c>
      <c r="AC7" s="7">
        <f t="shared" si="16"/>
        <v>1.5989563064151922E-2</v>
      </c>
      <c r="AD7" s="7">
        <f t="shared" si="17"/>
        <v>0.16310032270637775</v>
      </c>
      <c r="AE7" s="7">
        <f t="shared" si="18"/>
        <v>4.5313021548976712E-3</v>
      </c>
      <c r="AF7" s="7">
        <f t="shared" si="19"/>
        <v>0.73630153432525913</v>
      </c>
      <c r="AG7" s="7" t="str">
        <f t="shared" si="20"/>
        <v/>
      </c>
    </row>
    <row r="8" spans="1:33" x14ac:dyDescent="0.25">
      <c r="A8" s="8">
        <f t="shared" si="0"/>
        <v>-0.2125214</v>
      </c>
      <c r="B8" s="9">
        <v>0.2125214</v>
      </c>
      <c r="C8" s="9">
        <v>0.7356916</v>
      </c>
      <c r="D8" s="10">
        <f t="shared" si="1"/>
        <v>0.71252139999999997</v>
      </c>
      <c r="E8" s="10">
        <f t="shared" si="2"/>
        <v>2.5258305204099517E-2</v>
      </c>
      <c r="F8" s="10">
        <f t="shared" si="3"/>
        <v>1.5979591234459061E-2</v>
      </c>
      <c r="G8" s="10">
        <f t="shared" si="21"/>
        <v>0.16536656661353483</v>
      </c>
      <c r="H8" s="10">
        <f t="shared" si="4"/>
        <v>4.1237896438558581E-2</v>
      </c>
      <c r="I8" s="10">
        <f t="shared" si="5"/>
        <v>0.16536656661353483</v>
      </c>
      <c r="J8" s="10">
        <f t="shared" si="22"/>
        <v>5.9169369479065885E-3</v>
      </c>
      <c r="K8" s="12">
        <f t="shared" si="6"/>
        <v>-2.5240605617460614E-3</v>
      </c>
      <c r="L8" s="10">
        <f t="shared" si="7"/>
        <v>0.73550368928968979</v>
      </c>
      <c r="M8" s="13">
        <f t="shared" si="8"/>
        <v>3.5310435049288748E-8</v>
      </c>
      <c r="N8" s="14">
        <f t="shared" si="9"/>
        <v>0.16532688231545778</v>
      </c>
      <c r="O8" s="14">
        <f t="shared" si="10"/>
        <v>1.5748435138679417E-9</v>
      </c>
      <c r="P8" s="15">
        <v>6</v>
      </c>
      <c r="Q8" s="8">
        <f t="shared" si="11"/>
        <v>0.73296296300767427</v>
      </c>
      <c r="R8" s="201"/>
      <c r="S8" s="205" t="s">
        <v>137</v>
      </c>
      <c r="T8" s="20"/>
      <c r="U8" s="21"/>
      <c r="V8" s="1"/>
      <c r="W8" s="1"/>
      <c r="X8" s="7">
        <v>7</v>
      </c>
      <c r="Y8" s="7">
        <f t="shared" si="12"/>
        <v>0.20387955999999996</v>
      </c>
      <c r="Z8" s="7">
        <f t="shared" si="13"/>
        <v>0.70387955999999996</v>
      </c>
      <c r="AA8" s="7">
        <f t="shared" si="14"/>
        <v>0.70387955999999996</v>
      </c>
      <c r="AB8" s="7">
        <f t="shared" si="15"/>
        <v>2.5258222429081458E-2</v>
      </c>
      <c r="AC8" s="7">
        <f t="shared" si="16"/>
        <v>1.5967291005630348E-2</v>
      </c>
      <c r="AD8" s="7">
        <f t="shared" si="17"/>
        <v>0.15958512116636986</v>
      </c>
      <c r="AE8" s="7">
        <f t="shared" si="18"/>
        <v>3.0689253989182922E-3</v>
      </c>
      <c r="AF8" s="7">
        <f t="shared" si="19"/>
        <v>0.73526728887211168</v>
      </c>
      <c r="AG8" s="7" t="str">
        <f t="shared" si="20"/>
        <v/>
      </c>
    </row>
    <row r="9" spans="1:33" x14ac:dyDescent="0.25">
      <c r="A9" s="8">
        <f t="shared" si="0"/>
        <v>-0.21165990000000001</v>
      </c>
      <c r="B9" s="9">
        <v>0.21165990000000001</v>
      </c>
      <c r="C9" s="9">
        <v>0.73547850000000004</v>
      </c>
      <c r="D9" s="10">
        <f t="shared" si="1"/>
        <v>0.71165990000000001</v>
      </c>
      <c r="E9" s="10">
        <f t="shared" si="2"/>
        <v>2.5258290011982473E-2</v>
      </c>
      <c r="F9" s="10">
        <f t="shared" si="3"/>
        <v>1.597733013053404E-2</v>
      </c>
      <c r="G9" s="10">
        <f t="shared" si="21"/>
        <v>0.16486129712292208</v>
      </c>
      <c r="H9" s="10">
        <f t="shared" si="4"/>
        <v>4.1235620142516527E-2</v>
      </c>
      <c r="I9" s="10">
        <f t="shared" si="5"/>
        <v>0.16486129712292208</v>
      </c>
      <c r="J9" s="10">
        <f t="shared" si="22"/>
        <v>5.5629827345614067E-3</v>
      </c>
      <c r="K9" s="12">
        <f t="shared" si="6"/>
        <v>-2.3382140443150849E-3</v>
      </c>
      <c r="L9" s="10">
        <f t="shared" si="7"/>
        <v>0.73538478922085893</v>
      </c>
      <c r="M9" s="13">
        <f t="shared" si="8"/>
        <v>8.7817101272338206E-9</v>
      </c>
      <c r="N9" s="14">
        <f t="shared" si="9"/>
        <v>0.16481934111364138</v>
      </c>
      <c r="O9" s="14">
        <f t="shared" si="10"/>
        <v>1.7603067147619313E-9</v>
      </c>
      <c r="P9" s="15">
        <v>7</v>
      </c>
      <c r="Q9" s="8">
        <f t="shared" si="11"/>
        <v>0.73296226075096627</v>
      </c>
      <c r="R9" s="201"/>
      <c r="S9" s="170" t="s">
        <v>135</v>
      </c>
      <c r="T9" s="140" t="s">
        <v>105</v>
      </c>
      <c r="U9" s="140" t="s">
        <v>106</v>
      </c>
      <c r="W9" s="1"/>
      <c r="X9" s="7">
        <v>8</v>
      </c>
      <c r="Y9" s="7">
        <f t="shared" si="12"/>
        <v>0.19887955999999996</v>
      </c>
      <c r="Z9" s="7">
        <f t="shared" si="13"/>
        <v>0.69887955999999996</v>
      </c>
      <c r="AA9" s="7">
        <f t="shared" si="14"/>
        <v>0.69887955999999996</v>
      </c>
      <c r="AB9" s="7">
        <f t="shared" si="15"/>
        <v>2.5258062411626158E-2</v>
      </c>
      <c r="AC9" s="7">
        <f t="shared" si="16"/>
        <v>1.5943647222747711E-2</v>
      </c>
      <c r="AD9" s="7">
        <f t="shared" si="17"/>
        <v>0.15564408298281374</v>
      </c>
      <c r="AE9" s="7">
        <f t="shared" si="18"/>
        <v>2.0337673828123479E-3</v>
      </c>
      <c r="AF9" s="7">
        <f t="shared" si="19"/>
        <v>0.73453128826616021</v>
      </c>
      <c r="AG9" s="7" t="str">
        <f t="shared" si="20"/>
        <v/>
      </c>
    </row>
    <row r="10" spans="1:33" x14ac:dyDescent="0.25">
      <c r="A10" s="8">
        <f t="shared" si="0"/>
        <v>-0.21079829999999999</v>
      </c>
      <c r="B10" s="9">
        <v>0.21079829999999999</v>
      </c>
      <c r="C10" s="9">
        <v>0.73528720000000003</v>
      </c>
      <c r="D10" s="10">
        <f t="shared" si="1"/>
        <v>0.71079829999999999</v>
      </c>
      <c r="E10" s="10">
        <f t="shared" si="2"/>
        <v>2.5258274218780675E-2</v>
      </c>
      <c r="F10" s="10">
        <f t="shared" si="3"/>
        <v>1.5974981274185923E-2</v>
      </c>
      <c r="G10" s="10">
        <f t="shared" si="21"/>
        <v>0.16433961667934679</v>
      </c>
      <c r="H10" s="10">
        <f t="shared" si="4"/>
        <v>4.1233255492966608E-2</v>
      </c>
      <c r="I10" s="10">
        <f t="shared" si="5"/>
        <v>0.16433961667934679</v>
      </c>
      <c r="J10" s="10">
        <f t="shared" si="22"/>
        <v>5.2254278276865924E-3</v>
      </c>
      <c r="K10" s="12">
        <f t="shared" si="6"/>
        <v>-2.1645960664605037E-3</v>
      </c>
      <c r="L10" s="10">
        <f t="shared" si="7"/>
        <v>0.73526876544926434</v>
      </c>
      <c r="M10" s="13">
        <f t="shared" si="8"/>
        <v>3.3983266082676156E-10</v>
      </c>
      <c r="N10" s="14">
        <f t="shared" si="9"/>
        <v>0.16429530092937017</v>
      </c>
      <c r="O10" s="14">
        <f t="shared" si="10"/>
        <v>1.9638856959907894E-9</v>
      </c>
      <c r="P10" s="15">
        <v>8</v>
      </c>
      <c r="Q10" s="8">
        <f t="shared" si="11"/>
        <v>0.73296153123999219</v>
      </c>
      <c r="R10" s="201"/>
      <c r="S10" s="171">
        <f>'NP5H20 pFa'!J8</f>
        <v>0.22500000000000001</v>
      </c>
      <c r="T10" s="172">
        <f>'NP5H20 pFa'!K8</f>
        <v>4.5027424988484069E-2</v>
      </c>
      <c r="U10" s="172">
        <f>'NP5H20 pFa'!L8</f>
        <v>0.3033145151502073</v>
      </c>
      <c r="X10" s="7">
        <v>9</v>
      </c>
      <c r="Y10" s="7">
        <f t="shared" si="12"/>
        <v>0.19387955999999995</v>
      </c>
      <c r="Z10" s="7">
        <f t="shared" si="13"/>
        <v>0.69387955999999995</v>
      </c>
      <c r="AA10" s="7">
        <f t="shared" si="14"/>
        <v>0.69387955999999995</v>
      </c>
      <c r="AB10" s="7">
        <f t="shared" si="15"/>
        <v>2.5257890914832173E-2</v>
      </c>
      <c r="AC10" s="7">
        <f t="shared" si="16"/>
        <v>1.5918501660206176E-2</v>
      </c>
      <c r="AD10" s="7">
        <f t="shared" si="17"/>
        <v>0.15137696218928745</v>
      </c>
      <c r="AE10" s="7">
        <f t="shared" si="18"/>
        <v>1.3262052356741521E-3</v>
      </c>
      <c r="AF10" s="7">
        <f t="shared" si="19"/>
        <v>0.73402384569248003</v>
      </c>
      <c r="AG10" s="7" t="str">
        <f t="shared" si="20"/>
        <v/>
      </c>
    </row>
    <row r="11" spans="1:33" x14ac:dyDescent="0.25">
      <c r="A11" s="8">
        <f t="shared" si="0"/>
        <v>-0.20993680000000001</v>
      </c>
      <c r="B11" s="9">
        <v>0.20993680000000001</v>
      </c>
      <c r="C11" s="9">
        <v>0.73511070000000001</v>
      </c>
      <c r="D11" s="10">
        <f t="shared" si="1"/>
        <v>0.70993680000000003</v>
      </c>
      <c r="E11" s="10">
        <f t="shared" si="2"/>
        <v>2.5258257825255231E-2</v>
      </c>
      <c r="F11" s="10">
        <f t="shared" si="3"/>
        <v>1.5972544974728643E-2</v>
      </c>
      <c r="G11" s="10">
        <f t="shared" si="21"/>
        <v>0.16380192663950538</v>
      </c>
      <c r="H11" s="10">
        <f t="shared" si="4"/>
        <v>4.1230802799983875E-2</v>
      </c>
      <c r="I11" s="10">
        <f t="shared" si="5"/>
        <v>0.16380192663950538</v>
      </c>
      <c r="J11" s="10">
        <f t="shared" si="22"/>
        <v>4.9040705605107532E-3</v>
      </c>
      <c r="K11" s="12">
        <f t="shared" si="6"/>
        <v>-2.0026332332141626E-3</v>
      </c>
      <c r="L11" s="10">
        <f t="shared" si="7"/>
        <v>0.73515587872000243</v>
      </c>
      <c r="M11" s="13">
        <f t="shared" si="8"/>
        <v>2.0411167410575728E-9</v>
      </c>
      <c r="N11" s="14">
        <f t="shared" si="9"/>
        <v>0.16375516344922283</v>
      </c>
      <c r="O11" s="14">
        <f t="shared" si="10"/>
        <v>2.1867959654015057E-9</v>
      </c>
      <c r="P11" s="15">
        <v>9</v>
      </c>
      <c r="Q11" s="8">
        <f t="shared" si="11"/>
        <v>0.73296077457081932</v>
      </c>
      <c r="R11" s="201"/>
      <c r="S11" s="203"/>
      <c r="T11" s="1"/>
      <c r="U11" s="1"/>
      <c r="V11" s="1"/>
      <c r="W11" s="1"/>
      <c r="X11" s="7">
        <v>10</v>
      </c>
      <c r="Y11" s="7">
        <f t="shared" si="12"/>
        <v>0.18887955999999995</v>
      </c>
      <c r="Z11" s="7">
        <f t="shared" si="13"/>
        <v>0.68887955999999995</v>
      </c>
      <c r="AA11" s="7">
        <f t="shared" si="14"/>
        <v>0.68887955999999995</v>
      </c>
      <c r="AB11" s="7">
        <f t="shared" si="15"/>
        <v>2.5257706669239627E-2</v>
      </c>
      <c r="AC11" s="7">
        <f t="shared" si="16"/>
        <v>1.5891707382779389E-2</v>
      </c>
      <c r="AD11" s="7">
        <f t="shared" si="17"/>
        <v>0.14687511913707582</v>
      </c>
      <c r="AE11" s="7">
        <f t="shared" si="18"/>
        <v>8.5502681090511015E-4</v>
      </c>
      <c r="AF11" s="7">
        <f t="shared" si="19"/>
        <v>0.73368114906520787</v>
      </c>
      <c r="AG11" s="7" t="str">
        <f t="shared" si="20"/>
        <v/>
      </c>
    </row>
    <row r="12" spans="1:33" x14ac:dyDescent="0.25">
      <c r="A12" s="8">
        <f t="shared" si="0"/>
        <v>-0.2089316</v>
      </c>
      <c r="B12" s="9">
        <v>0.2089316</v>
      </c>
      <c r="C12" s="9">
        <v>0.73499309999999995</v>
      </c>
      <c r="D12" s="10">
        <f t="shared" si="1"/>
        <v>0.7089316</v>
      </c>
      <c r="E12" s="10">
        <f t="shared" si="2"/>
        <v>2.5258237933607659E-2</v>
      </c>
      <c r="F12" s="10">
        <f t="shared" si="3"/>
        <v>1.5969591320554675E-2</v>
      </c>
      <c r="G12" s="10">
        <f t="shared" si="21"/>
        <v>0.16315466804026824</v>
      </c>
      <c r="H12" s="10">
        <f t="shared" si="4"/>
        <v>4.1227829254162331E-2</v>
      </c>
      <c r="I12" s="10">
        <f t="shared" si="5"/>
        <v>0.16315466804026824</v>
      </c>
      <c r="J12" s="10">
        <f t="shared" si="22"/>
        <v>4.5491027055694312E-3</v>
      </c>
      <c r="K12" s="12">
        <f t="shared" si="6"/>
        <v>-1.8275501116116744E-3</v>
      </c>
      <c r="L12" s="10">
        <f t="shared" si="7"/>
        <v>0.73502837644082131</v>
      </c>
      <c r="M12" s="13">
        <f t="shared" si="8"/>
        <v>1.2444272770223776E-9</v>
      </c>
      <c r="N12" s="14">
        <f t="shared" si="9"/>
        <v>0.16310493789801939</v>
      </c>
      <c r="O12" s="14">
        <f t="shared" si="10"/>
        <v>2.4730870480907977E-9</v>
      </c>
      <c r="P12" s="15">
        <v>10</v>
      </c>
      <c r="Q12" s="8">
        <f t="shared" si="11"/>
        <v>0.7329598572209205</v>
      </c>
      <c r="R12" s="201"/>
      <c r="S12" s="194" t="s">
        <v>34</v>
      </c>
      <c r="T12" s="194"/>
      <c r="U12" s="195"/>
      <c r="V12" s="196"/>
      <c r="W12" s="1"/>
      <c r="X12" s="7">
        <v>11</v>
      </c>
      <c r="Y12" s="7">
        <f t="shared" si="12"/>
        <v>0.18387955999999994</v>
      </c>
      <c r="Z12" s="7">
        <f t="shared" si="13"/>
        <v>0.68387955999999994</v>
      </c>
      <c r="AA12" s="7">
        <f t="shared" si="14"/>
        <v>0.68387955999999994</v>
      </c>
      <c r="AB12" s="7">
        <f t="shared" si="15"/>
        <v>2.5257508212774577E-2</v>
      </c>
      <c r="AC12" s="7">
        <f t="shared" si="16"/>
        <v>1.5863097762604719E-2</v>
      </c>
      <c r="AD12" s="7">
        <f t="shared" si="17"/>
        <v>0.14221195024793293</v>
      </c>
      <c r="AE12" s="7">
        <f t="shared" si="18"/>
        <v>5.4700377668771524E-4</v>
      </c>
      <c r="AF12" s="7">
        <f t="shared" si="19"/>
        <v>0.733451952723991</v>
      </c>
      <c r="AG12" s="7" t="str">
        <f t="shared" si="20"/>
        <v/>
      </c>
    </row>
    <row r="13" spans="1:33" x14ac:dyDescent="0.25">
      <c r="A13" s="8">
        <f t="shared" si="0"/>
        <v>-0.20807010000000001</v>
      </c>
      <c r="B13" s="9">
        <v>0.20807010000000001</v>
      </c>
      <c r="C13" s="9">
        <v>0.73483290000000001</v>
      </c>
      <c r="D13" s="10">
        <f t="shared" si="1"/>
        <v>0.70807010000000004</v>
      </c>
      <c r="E13" s="10">
        <f t="shared" si="2"/>
        <v>2.5258220230089969E-2</v>
      </c>
      <c r="F13" s="10">
        <f t="shared" si="3"/>
        <v>1.5966964889452255E-2</v>
      </c>
      <c r="G13" s="10">
        <f t="shared" si="21"/>
        <v>0.16258331715157515</v>
      </c>
      <c r="H13" s="10">
        <f t="shared" si="4"/>
        <v>4.1225185119542228E-2</v>
      </c>
      <c r="I13" s="10">
        <f t="shared" si="5"/>
        <v>0.16258331715157515</v>
      </c>
      <c r="J13" s="10">
        <f t="shared" si="22"/>
        <v>4.2615977288826355E-3</v>
      </c>
      <c r="K13" s="12">
        <f t="shared" si="6"/>
        <v>-1.6887204506894418E-3</v>
      </c>
      <c r="L13" s="10">
        <f t="shared" si="7"/>
        <v>0.73492290147597561</v>
      </c>
      <c r="M13" s="13">
        <f t="shared" si="8"/>
        <v>8.1002656777862318E-9</v>
      </c>
      <c r="N13" s="14">
        <f t="shared" si="9"/>
        <v>0.16253094895150744</v>
      </c>
      <c r="O13" s="14">
        <f t="shared" si="10"/>
        <v>2.7424283783316473E-9</v>
      </c>
      <c r="P13" s="15">
        <v>11</v>
      </c>
      <c r="Q13" s="8">
        <f t="shared" si="11"/>
        <v>0.7329590415004047</v>
      </c>
      <c r="R13" s="201"/>
      <c r="S13" s="206" t="s">
        <v>95</v>
      </c>
      <c r="T13" s="150" t="s">
        <v>96</v>
      </c>
      <c r="U13" s="152" t="s">
        <v>20</v>
      </c>
      <c r="V13" s="197" t="s">
        <v>35</v>
      </c>
      <c r="W13" s="1"/>
      <c r="X13" s="7">
        <v>12</v>
      </c>
      <c r="Y13" s="7">
        <f t="shared" si="12"/>
        <v>0.17887955999999994</v>
      </c>
      <c r="Z13" s="7">
        <f t="shared" si="13"/>
        <v>0.67887955999999994</v>
      </c>
      <c r="AA13" s="7">
        <f t="shared" si="14"/>
        <v>0.67887955999999994</v>
      </c>
      <c r="AB13" s="7">
        <f t="shared" si="15"/>
        <v>2.5257293853108365E-2</v>
      </c>
      <c r="AC13" s="7">
        <f t="shared" si="16"/>
        <v>1.5832483088658613E-2</v>
      </c>
      <c r="AD13" s="7">
        <f t="shared" si="17"/>
        <v>0.13744162544928876</v>
      </c>
      <c r="AE13" s="7">
        <f t="shared" si="18"/>
        <v>3.4815760894420261E-4</v>
      </c>
      <c r="AF13" s="7">
        <f t="shared" si="19"/>
        <v>0.73329846144265609</v>
      </c>
      <c r="AG13" s="7" t="str">
        <f t="shared" si="20"/>
        <v/>
      </c>
    </row>
    <row r="14" spans="1:33" x14ac:dyDescent="0.25">
      <c r="A14" s="8">
        <f t="shared" si="0"/>
        <v>-0.20720859999999999</v>
      </c>
      <c r="B14" s="9">
        <v>0.20720859999999999</v>
      </c>
      <c r="C14" s="9">
        <v>0.73475869999999999</v>
      </c>
      <c r="D14" s="10">
        <f t="shared" si="1"/>
        <v>0.70720859999999997</v>
      </c>
      <c r="E14" s="10">
        <f t="shared" si="2"/>
        <v>2.5258201921507725E-2</v>
      </c>
      <c r="F14" s="10">
        <f t="shared" si="3"/>
        <v>1.5964250981342628E-2</v>
      </c>
      <c r="G14" s="10">
        <f t="shared" si="21"/>
        <v>0.16199704574442494</v>
      </c>
      <c r="H14" s="10">
        <f t="shared" si="4"/>
        <v>4.1222452902850343E-2</v>
      </c>
      <c r="I14" s="10">
        <f t="shared" si="5"/>
        <v>0.16199704574442494</v>
      </c>
      <c r="J14" s="10">
        <f t="shared" si="22"/>
        <v>3.9891013527247089E-3</v>
      </c>
      <c r="K14" s="12">
        <f t="shared" si="6"/>
        <v>-1.5596324053659587E-3</v>
      </c>
      <c r="L14" s="10">
        <f t="shared" si="7"/>
        <v>0.7348210718488345</v>
      </c>
      <c r="M14" s="13">
        <f t="shared" si="8"/>
        <v>3.8902475270347406E-9</v>
      </c>
      <c r="N14" s="14">
        <f t="shared" si="9"/>
        <v>0.16194195182380325</v>
      </c>
      <c r="O14" s="14">
        <f t="shared" si="10"/>
        <v>3.0353400894697447E-9</v>
      </c>
      <c r="P14" s="15">
        <v>12</v>
      </c>
      <c r="Q14" s="8">
        <f t="shared" si="11"/>
        <v>0.73295819861116196</v>
      </c>
      <c r="R14" s="201"/>
      <c r="S14" s="207">
        <f ca="1">SUM(INDIRECT("M"&amp;U43):INDIRECT("M"&amp;T43))</f>
        <v>2.8035727673663046E-6</v>
      </c>
      <c r="T14" s="151">
        <f ca="1">SUM(INDIRECT("M"&amp;MAX(T43,U43)):M2)</f>
        <v>7.6198691949423398E-6</v>
      </c>
      <c r="U14" s="153">
        <f ca="1">SUM(INDIRECT("O"&amp;MAX(T43,U43)):O2)</f>
        <v>1.4529669978517024E-4</v>
      </c>
      <c r="V14" s="148">
        <v>70.360583638450024</v>
      </c>
      <c r="W14" s="1"/>
      <c r="X14" s="7">
        <v>13</v>
      </c>
      <c r="Y14" s="7">
        <f t="shared" si="12"/>
        <v>0.17387956000000004</v>
      </c>
      <c r="Z14" s="7">
        <f t="shared" si="13"/>
        <v>0.67387956000000004</v>
      </c>
      <c r="AA14" s="7">
        <f t="shared" si="14"/>
        <v>0.67387956000000004</v>
      </c>
      <c r="AB14" s="7">
        <f t="shared" si="15"/>
        <v>2.5257061620910213E-2</v>
      </c>
      <c r="AC14" s="7">
        <f t="shared" si="16"/>
        <v>1.5799646456110861E-2</v>
      </c>
      <c r="AD14" s="7">
        <f t="shared" si="17"/>
        <v>0.13260199414743418</v>
      </c>
      <c r="AE14" s="7">
        <f t="shared" si="18"/>
        <v>2.2085777554479088E-4</v>
      </c>
      <c r="AF14" s="7">
        <f t="shared" si="19"/>
        <v>0.73319430049130474</v>
      </c>
      <c r="AG14" s="7" t="str">
        <f t="shared" si="20"/>
        <v/>
      </c>
    </row>
    <row r="15" spans="1:33" x14ac:dyDescent="0.25">
      <c r="A15" s="8">
        <f t="shared" si="0"/>
        <v>-0.206347</v>
      </c>
      <c r="B15" s="9">
        <v>0.206347</v>
      </c>
      <c r="C15" s="9">
        <v>0.73467680000000002</v>
      </c>
      <c r="D15" s="10">
        <f t="shared" si="1"/>
        <v>0.70634700000000006</v>
      </c>
      <c r="E15" s="10">
        <f t="shared" si="2"/>
        <v>2.5258183006424042E-2</v>
      </c>
      <c r="F15" s="10">
        <f t="shared" si="3"/>
        <v>1.5961449610023028E-2</v>
      </c>
      <c r="G15" s="10">
        <f t="shared" si="21"/>
        <v>0.16139621430635598</v>
      </c>
      <c r="H15" s="10">
        <f t="shared" si="4"/>
        <v>4.1219632616447073E-2</v>
      </c>
      <c r="I15" s="10">
        <f t="shared" si="5"/>
        <v>0.16139621430635598</v>
      </c>
      <c r="J15" s="10">
        <f t="shared" si="22"/>
        <v>3.7311530771969499E-3</v>
      </c>
      <c r="K15" s="12">
        <f t="shared" si="6"/>
        <v>-1.4397024719255407E-3</v>
      </c>
      <c r="L15" s="10">
        <f t="shared" si="7"/>
        <v>0.73472297403939557</v>
      </c>
      <c r="M15" s="13">
        <f t="shared" si="8"/>
        <v>2.1320419141020168E-9</v>
      </c>
      <c r="N15" s="14">
        <f t="shared" si="9"/>
        <v>0.1613383070423314</v>
      </c>
      <c r="O15" s="14">
        <f t="shared" si="10"/>
        <v>3.3532512268119434E-9</v>
      </c>
      <c r="P15" s="15">
        <v>13</v>
      </c>
      <c r="Q15" s="8">
        <f t="shared" si="11"/>
        <v>0.73295732855747753</v>
      </c>
      <c r="R15" s="201"/>
      <c r="S15" s="199"/>
      <c r="T15" s="198" t="s">
        <v>36</v>
      </c>
      <c r="U15" s="199"/>
      <c r="V15" s="200"/>
      <c r="W15" s="23"/>
      <c r="X15" s="7">
        <v>14</v>
      </c>
      <c r="Y15" s="7">
        <f t="shared" si="12"/>
        <v>0.16887955999999993</v>
      </c>
      <c r="Z15" s="7">
        <f t="shared" si="13"/>
        <v>0.66887955999999993</v>
      </c>
      <c r="AA15" s="7">
        <f t="shared" si="14"/>
        <v>0.66887955999999993</v>
      </c>
      <c r="AB15" s="7">
        <f t="shared" si="15"/>
        <v>2.5256809211337609E-2</v>
      </c>
      <c r="AC15" s="7">
        <f t="shared" si="16"/>
        <v>1.5764338752093928E-2</v>
      </c>
      <c r="AD15" s="7">
        <f t="shared" si="17"/>
        <v>0.1277186089004354</v>
      </c>
      <c r="AE15" s="7">
        <f t="shared" si="18"/>
        <v>1.3980313613298469E-4</v>
      </c>
      <c r="AF15" s="7">
        <f t="shared" si="19"/>
        <v>0.73312170467243842</v>
      </c>
      <c r="AG15" s="7" t="str">
        <f t="shared" si="20"/>
        <v/>
      </c>
    </row>
    <row r="16" spans="1:33" x14ac:dyDescent="0.25">
      <c r="A16" s="8">
        <f t="shared" si="0"/>
        <v>-0.20548549999999999</v>
      </c>
      <c r="B16" s="9">
        <v>0.20548549999999999</v>
      </c>
      <c r="C16" s="9">
        <v>0.73452390000000001</v>
      </c>
      <c r="D16" s="10">
        <f t="shared" si="1"/>
        <v>0.70548549999999999</v>
      </c>
      <c r="E16" s="10">
        <f t="shared" si="2"/>
        <v>2.5258163490709869E-2</v>
      </c>
      <c r="F16" s="10">
        <f t="shared" si="3"/>
        <v>1.5958561877717027E-2</v>
      </c>
      <c r="G16" s="10">
        <f t="shared" si="21"/>
        <v>0.16078141888161629</v>
      </c>
      <c r="H16" s="10">
        <f t="shared" si="4"/>
        <v>4.1216725368426889E-2</v>
      </c>
      <c r="I16" s="10">
        <f t="shared" si="5"/>
        <v>0.16078141888161629</v>
      </c>
      <c r="J16" s="10">
        <f t="shared" si="22"/>
        <v>3.4873557499568108E-3</v>
      </c>
      <c r="K16" s="12">
        <f t="shared" si="6"/>
        <v>-1.3284058729000983E-3</v>
      </c>
      <c r="L16" s="10">
        <f t="shared" si="7"/>
        <v>0.73462869833664479</v>
      </c>
      <c r="M16" s="13">
        <f t="shared" si="8"/>
        <v>1.0982691363513616E-8</v>
      </c>
      <c r="N16" s="14">
        <f t="shared" si="9"/>
        <v>0.16072061178612509</v>
      </c>
      <c r="O16" s="14">
        <f t="shared" si="10"/>
        <v>3.697502862075227E-9</v>
      </c>
      <c r="P16" s="15">
        <v>14</v>
      </c>
      <c r="Q16" s="8">
        <f t="shared" si="11"/>
        <v>0.73295643168168134</v>
      </c>
      <c r="R16" s="201"/>
      <c r="S16" s="208" t="s">
        <v>100</v>
      </c>
      <c r="T16" s="147"/>
      <c r="U16" s="154" t="s">
        <v>101</v>
      </c>
      <c r="V16" s="147"/>
      <c r="W16" s="24"/>
      <c r="X16" s="7">
        <v>15</v>
      </c>
      <c r="Y16" s="7">
        <f t="shared" si="12"/>
        <v>0.16387956000000004</v>
      </c>
      <c r="Z16" s="7">
        <f t="shared" si="13"/>
        <v>0.66387956000000004</v>
      </c>
      <c r="AA16" s="7">
        <f t="shared" si="14"/>
        <v>0.66387956000000004</v>
      </c>
      <c r="AB16" s="7">
        <f t="shared" si="15"/>
        <v>2.5256533910193626E-2</v>
      </c>
      <c r="AC16" s="7">
        <f t="shared" si="16"/>
        <v>1.5726272499500725E-2</v>
      </c>
      <c r="AD16" s="7">
        <f t="shared" si="17"/>
        <v>0.12280837943666693</v>
      </c>
      <c r="AE16" s="7">
        <f t="shared" si="18"/>
        <v>8.8374153638752238E-5</v>
      </c>
      <c r="AF16" s="7">
        <f t="shared" si="19"/>
        <v>0.73306896623877482</v>
      </c>
      <c r="AG16" s="7" t="str">
        <f t="shared" si="20"/>
        <v/>
      </c>
    </row>
    <row r="17" spans="1:34" x14ac:dyDescent="0.25">
      <c r="A17" s="8">
        <f t="shared" si="0"/>
        <v>-0.20407320000000001</v>
      </c>
      <c r="B17" s="9">
        <v>0.20407320000000001</v>
      </c>
      <c r="C17" s="9">
        <v>0.73442209999999997</v>
      </c>
      <c r="D17" s="10">
        <f t="shared" si="1"/>
        <v>0.70407320000000007</v>
      </c>
      <c r="E17" s="10">
        <f t="shared" si="2"/>
        <v>2.5258130199210565E-2</v>
      </c>
      <c r="F17" s="10">
        <f t="shared" si="3"/>
        <v>1.5953641814725569E-2</v>
      </c>
      <c r="G17" s="10">
        <f t="shared" si="21"/>
        <v>0.15974445594974457</v>
      </c>
      <c r="H17" s="10">
        <f t="shared" si="4"/>
        <v>4.1211772013936124E-2</v>
      </c>
      <c r="I17" s="10">
        <f t="shared" si="5"/>
        <v>0.15974445594974457</v>
      </c>
      <c r="J17" s="10">
        <f t="shared" si="22"/>
        <v>3.1169720363193182E-3</v>
      </c>
      <c r="K17" s="12">
        <f t="shared" si="6"/>
        <v>-1.1632072084586541E-3</v>
      </c>
      <c r="L17" s="10">
        <f t="shared" si="7"/>
        <v>0.73448248282021444</v>
      </c>
      <c r="M17" s="13">
        <f t="shared" si="8"/>
        <v>3.6460849770538988E-9</v>
      </c>
      <c r="N17" s="14">
        <f t="shared" si="9"/>
        <v>0.1596787087637743</v>
      </c>
      <c r="O17" s="14">
        <f t="shared" si="10"/>
        <v>4.3226924630095117E-9</v>
      </c>
      <c r="P17" s="15">
        <v>15</v>
      </c>
      <c r="Q17" s="8">
        <f t="shared" si="11"/>
        <v>0.73295490360187854</v>
      </c>
      <c r="R17" s="201"/>
      <c r="S17" s="209" t="s">
        <v>37</v>
      </c>
      <c r="T17" s="191">
        <v>3.1351757223681287</v>
      </c>
      <c r="U17" s="140" t="s">
        <v>38</v>
      </c>
      <c r="V17" s="141">
        <v>0.92206181486257421</v>
      </c>
      <c r="W17" s="1"/>
      <c r="X17" s="7">
        <v>16</v>
      </c>
      <c r="Y17" s="7">
        <f t="shared" si="12"/>
        <v>0.15887956000000003</v>
      </c>
      <c r="Z17" s="7">
        <f t="shared" si="13"/>
        <v>0.65887956000000003</v>
      </c>
      <c r="AA17" s="7">
        <f t="shared" si="14"/>
        <v>0.65887956000000003</v>
      </c>
      <c r="AB17" s="7">
        <f t="shared" si="15"/>
        <v>2.5256232499897141E-2</v>
      </c>
      <c r="AC17" s="7">
        <f t="shared" si="16"/>
        <v>1.5685114246494859E-2</v>
      </c>
      <c r="AD17" s="7">
        <f t="shared" si="17"/>
        <v>0.11788239776759039</v>
      </c>
      <c r="AE17" s="7">
        <f t="shared" si="18"/>
        <v>5.5815486017639735E-5</v>
      </c>
      <c r="AF17" s="7">
        <f t="shared" si="19"/>
        <v>0.73302846288138357</v>
      </c>
      <c r="AG17" s="7" t="str">
        <f t="shared" si="20"/>
        <v/>
      </c>
    </row>
    <row r="18" spans="1:34" x14ac:dyDescent="0.25">
      <c r="A18" s="8">
        <f t="shared" si="0"/>
        <v>-0.2031348</v>
      </c>
      <c r="B18" s="9">
        <v>0.2031348</v>
      </c>
      <c r="C18" s="9">
        <v>0.73430510000000004</v>
      </c>
      <c r="D18" s="10">
        <f t="shared" si="1"/>
        <v>0.70313479999999995</v>
      </c>
      <c r="E18" s="10">
        <f t="shared" si="2"/>
        <v>2.5258107191874525E-2</v>
      </c>
      <c r="F18" s="10">
        <f t="shared" si="3"/>
        <v>1.5950246080443466E-2</v>
      </c>
      <c r="G18" s="10">
        <f t="shared" si="21"/>
        <v>0.15903638144964086</v>
      </c>
      <c r="H18" s="10">
        <f t="shared" si="4"/>
        <v>4.1208353272317984E-2</v>
      </c>
      <c r="I18" s="10">
        <f t="shared" si="5"/>
        <v>0.15903638144964086</v>
      </c>
      <c r="J18" s="10">
        <f t="shared" si="22"/>
        <v>2.890065278041165E-3</v>
      </c>
      <c r="K18" s="12">
        <f t="shared" si="6"/>
        <v>-1.0643614459239917E-3</v>
      </c>
      <c r="L18" s="10">
        <f t="shared" si="7"/>
        <v>0.73439106432825629</v>
      </c>
      <c r="M18" s="13">
        <f t="shared" si="8"/>
        <v>7.3898657325482069E-9</v>
      </c>
      <c r="N18" s="14">
        <f t="shared" si="9"/>
        <v>0.15896722515480177</v>
      </c>
      <c r="O18" s="14">
        <f t="shared" si="10"/>
        <v>4.7825931158703822E-9</v>
      </c>
      <c r="P18" s="15">
        <v>16</v>
      </c>
      <c r="Q18" s="8">
        <f t="shared" si="11"/>
        <v>0.73295384895014315</v>
      </c>
      <c r="R18" s="201"/>
      <c r="S18" s="140" t="s">
        <v>33</v>
      </c>
      <c r="T18" s="146">
        <v>2.5279656611376218E-2</v>
      </c>
      <c r="U18" s="140" t="s">
        <v>39</v>
      </c>
      <c r="V18" s="141">
        <v>0.216</v>
      </c>
      <c r="W18" s="1"/>
      <c r="X18" s="7">
        <v>17</v>
      </c>
      <c r="Y18" s="7">
        <f t="shared" si="12"/>
        <v>0.15387956000000003</v>
      </c>
      <c r="Z18" s="7">
        <f t="shared" si="13"/>
        <v>0.65387956000000003</v>
      </c>
      <c r="AA18" s="7">
        <f t="shared" si="14"/>
        <v>0.65387956000000003</v>
      </c>
      <c r="AB18" s="7">
        <f t="shared" si="15"/>
        <v>2.5255901138590581E-2</v>
      </c>
      <c r="AC18" s="7">
        <f t="shared" si="16"/>
        <v>1.5640475088961936E-2</v>
      </c>
      <c r="AD18" s="7">
        <f t="shared" si="17"/>
        <v>0.11294795123369428</v>
      </c>
      <c r="AE18" s="7">
        <f t="shared" si="18"/>
        <v>3.5232538753232941E-5</v>
      </c>
      <c r="AF18" s="7">
        <f t="shared" si="19"/>
        <v>0.73299525418148204</v>
      </c>
      <c r="AG18" s="7" t="str">
        <f t="shared" si="20"/>
        <v/>
      </c>
    </row>
    <row r="19" spans="1:34" x14ac:dyDescent="0.25">
      <c r="A19" s="8">
        <f t="shared" si="0"/>
        <v>-0.20219139999999999</v>
      </c>
      <c r="B19" s="9">
        <v>0.20219139999999999</v>
      </c>
      <c r="C19" s="9">
        <v>0.73422710000000002</v>
      </c>
      <c r="D19" s="10">
        <f t="shared" si="1"/>
        <v>0.70219140000000002</v>
      </c>
      <c r="E19" s="10">
        <f t="shared" si="2"/>
        <v>2.5258083353060901E-2</v>
      </c>
      <c r="F19" s="10">
        <f t="shared" si="3"/>
        <v>1.5946731460592979E-2</v>
      </c>
      <c r="G19" s="10">
        <f t="shared" si="21"/>
        <v>0.15830997014116743</v>
      </c>
      <c r="H19" s="10">
        <f t="shared" si="4"/>
        <v>4.120481481365388E-2</v>
      </c>
      <c r="I19" s="10">
        <f t="shared" si="5"/>
        <v>0.15830997014116743</v>
      </c>
      <c r="J19" s="10">
        <f t="shared" si="22"/>
        <v>2.6766150451786822E-3</v>
      </c>
      <c r="K19" s="12">
        <f t="shared" si="6"/>
        <v>-9.7304807494527829E-4</v>
      </c>
      <c r="L19" s="10">
        <f t="shared" si="7"/>
        <v>0.73430373807411298</v>
      </c>
      <c r="M19" s="13">
        <f t="shared" si="8"/>
        <v>5.8733944037428995E-9</v>
      </c>
      <c r="N19" s="14">
        <f t="shared" si="9"/>
        <v>0.15823728578441826</v>
      </c>
      <c r="O19" s="14">
        <f t="shared" si="10"/>
        <v>5.2830157160413822E-9</v>
      </c>
      <c r="P19" s="15">
        <v>17</v>
      </c>
      <c r="Q19" s="8">
        <f t="shared" si="11"/>
        <v>0.73295275737476762</v>
      </c>
      <c r="R19" s="201"/>
      <c r="S19" s="210" t="s">
        <v>123</v>
      </c>
      <c r="T19" s="192">
        <v>0.31058134935091175</v>
      </c>
      <c r="U19" s="140" t="s">
        <v>28</v>
      </c>
      <c r="V19" s="141">
        <v>1E-3</v>
      </c>
      <c r="W19" s="1"/>
      <c r="X19" s="7">
        <v>18</v>
      </c>
      <c r="Y19" s="7">
        <f t="shared" si="12"/>
        <v>0.14887956000000002</v>
      </c>
      <c r="Z19" s="7">
        <f t="shared" si="13"/>
        <v>0.64887956000000002</v>
      </c>
      <c r="AA19" s="7">
        <f t="shared" si="14"/>
        <v>0.64887956000000002</v>
      </c>
      <c r="AB19" s="7">
        <f t="shared" si="15"/>
        <v>2.5255535203090481E-2</v>
      </c>
      <c r="AC19" s="7">
        <f t="shared" si="16"/>
        <v>1.559189877529878E-2</v>
      </c>
      <c r="AD19" s="7">
        <f t="shared" si="17"/>
        <v>0.10800989388653812</v>
      </c>
      <c r="AE19" s="7">
        <f t="shared" si="18"/>
        <v>2.2232135072644235E-5</v>
      </c>
      <c r="AF19" s="7">
        <f t="shared" si="19"/>
        <v>0.73296612761781532</v>
      </c>
      <c r="AG19" s="7" t="str">
        <f t="shared" si="20"/>
        <v/>
      </c>
    </row>
    <row r="20" spans="1:34" ht="15.75" thickBot="1" x14ac:dyDescent="0.3">
      <c r="A20" s="8">
        <f t="shared" si="0"/>
        <v>-0.20124330000000001</v>
      </c>
      <c r="B20" s="9">
        <v>0.20124330000000001</v>
      </c>
      <c r="C20" s="9">
        <v>0.73417509999999997</v>
      </c>
      <c r="D20" s="10">
        <f t="shared" si="1"/>
        <v>0.70124330000000001</v>
      </c>
      <c r="E20" s="10">
        <f t="shared" si="2"/>
        <v>2.5258058684039283E-2</v>
      </c>
      <c r="F20" s="10">
        <f t="shared" si="3"/>
        <v>1.59430985413801E-2</v>
      </c>
      <c r="G20" s="10">
        <f t="shared" si="21"/>
        <v>0.15756591534863224</v>
      </c>
      <c r="H20" s="10">
        <f t="shared" si="4"/>
        <v>4.1201157225419401E-2</v>
      </c>
      <c r="I20" s="10">
        <f t="shared" si="5"/>
        <v>0.15756591534863224</v>
      </c>
      <c r="J20" s="10">
        <f t="shared" si="22"/>
        <v>2.4762274259483804E-3</v>
      </c>
      <c r="K20" s="12">
        <f t="shared" si="6"/>
        <v>-8.8882466586593918E-4</v>
      </c>
      <c r="L20" s="10">
        <f t="shared" si="7"/>
        <v>0.73422053890063554</v>
      </c>
      <c r="M20" s="13">
        <f t="shared" si="8"/>
        <v>2.0646936909696467E-9</v>
      </c>
      <c r="N20" s="14">
        <f t="shared" si="9"/>
        <v>0.15748958462171492</v>
      </c>
      <c r="O20" s="14">
        <f t="shared" si="10"/>
        <v>5.8263798717260922E-9</v>
      </c>
      <c r="P20" s="15">
        <v>18</v>
      </c>
      <c r="Q20" s="8">
        <f t="shared" si="11"/>
        <v>0.73295162905781641</v>
      </c>
      <c r="R20" s="201"/>
      <c r="S20" s="211"/>
      <c r="T20" s="193"/>
      <c r="U20" s="190" t="s">
        <v>30</v>
      </c>
      <c r="V20" s="149">
        <v>0.70010205060548014</v>
      </c>
      <c r="W20" s="1"/>
      <c r="X20" s="7">
        <v>19</v>
      </c>
      <c r="Y20" s="7">
        <f t="shared" si="12"/>
        <v>0.14387956000000002</v>
      </c>
      <c r="Z20" s="7">
        <f t="shared" si="13"/>
        <v>0.64387956000000002</v>
      </c>
      <c r="AA20" s="7">
        <f t="shared" si="14"/>
        <v>0.64387956000000002</v>
      </c>
      <c r="AB20" s="7">
        <f t="shared" si="15"/>
        <v>2.5255129082563093E-2</v>
      </c>
      <c r="AC20" s="7">
        <f t="shared" si="16"/>
        <v>1.5538846651853431E-2</v>
      </c>
      <c r="AD20" s="7">
        <f t="shared" si="17"/>
        <v>0.1030715586364097</v>
      </c>
      <c r="AE20" s="7">
        <f t="shared" si="18"/>
        <v>1.4025629173794152E-5</v>
      </c>
      <c r="AF20" s="7">
        <f t="shared" si="19"/>
        <v>0.73293896689087157</v>
      </c>
      <c r="AG20" s="7" t="str">
        <f t="shared" si="20"/>
        <v/>
      </c>
    </row>
    <row r="21" spans="1:34" ht="15.75" thickTop="1" x14ac:dyDescent="0.25">
      <c r="A21" s="8">
        <f t="shared" si="0"/>
        <v>-0.20029150000000001</v>
      </c>
      <c r="B21" s="9">
        <v>0.20029150000000001</v>
      </c>
      <c r="C21" s="9">
        <v>0.73414049999999997</v>
      </c>
      <c r="D21" s="10">
        <f t="shared" si="1"/>
        <v>0.70029150000000007</v>
      </c>
      <c r="E21" s="10">
        <f t="shared" si="2"/>
        <v>2.5258033206308574E-2</v>
      </c>
      <c r="F21" s="10">
        <f t="shared" si="3"/>
        <v>1.5939350894377646E-2</v>
      </c>
      <c r="G21" s="10">
        <f t="shared" si="21"/>
        <v>0.15680551438310697</v>
      </c>
      <c r="H21" s="10">
        <f t="shared" si="4"/>
        <v>4.1197384100686213E-2</v>
      </c>
      <c r="I21" s="10">
        <f t="shared" si="5"/>
        <v>0.15680551438310697</v>
      </c>
      <c r="J21" s="10">
        <f t="shared" si="22"/>
        <v>2.2886015162068268E-3</v>
      </c>
      <c r="K21" s="12">
        <f t="shared" si="6"/>
        <v>-8.1131031313573358E-4</v>
      </c>
      <c r="L21" s="10">
        <f t="shared" si="7"/>
        <v>0.73414152522354803</v>
      </c>
      <c r="M21" s="13">
        <f t="shared" si="8"/>
        <v>1.0510833234901453E-12</v>
      </c>
      <c r="N21" s="14">
        <f t="shared" si="9"/>
        <v>0.15672542262287173</v>
      </c>
      <c r="O21" s="14">
        <f t="shared" si="10"/>
        <v>6.4146900575792081E-9</v>
      </c>
      <c r="P21" s="15">
        <v>19</v>
      </c>
      <c r="Q21" s="8">
        <f t="shared" si="11"/>
        <v>0.73295046510855344</v>
      </c>
      <c r="R21" s="201"/>
      <c r="S21" s="203"/>
      <c r="T21" s="1"/>
      <c r="U21" s="1"/>
      <c r="V21" s="1"/>
      <c r="W21" s="1"/>
      <c r="X21" s="7">
        <v>20</v>
      </c>
      <c r="Y21" s="7">
        <f t="shared" si="12"/>
        <v>0.13887956000000001</v>
      </c>
      <c r="Z21" s="7">
        <f t="shared" si="13"/>
        <v>0.63887956000000001</v>
      </c>
      <c r="AA21" s="7">
        <f t="shared" si="14"/>
        <v>0.63887956000000001</v>
      </c>
      <c r="AB21" s="7">
        <f t="shared" si="15"/>
        <v>2.5254675904142255E-2</v>
      </c>
      <c r="AC21" s="7">
        <f t="shared" si="16"/>
        <v>1.5480678439521754E-2</v>
      </c>
      <c r="AD21" s="7">
        <f t="shared" si="17"/>
        <v>9.8135358516802815E-2</v>
      </c>
      <c r="AE21" s="7">
        <f t="shared" si="18"/>
        <v>8.8471395331883654E-6</v>
      </c>
      <c r="AF21" s="7">
        <f t="shared" si="19"/>
        <v>0.73291233925766008</v>
      </c>
      <c r="AG21" s="7" t="str">
        <f t="shared" si="20"/>
        <v/>
      </c>
    </row>
    <row r="22" spans="1:34" x14ac:dyDescent="0.25">
      <c r="A22" s="8">
        <f t="shared" si="0"/>
        <v>-0.1993364</v>
      </c>
      <c r="B22" s="9">
        <v>0.1993364</v>
      </c>
      <c r="C22" s="9">
        <v>0.73408479999999998</v>
      </c>
      <c r="D22" s="10">
        <f t="shared" si="1"/>
        <v>0.69933639999999997</v>
      </c>
      <c r="E22" s="10">
        <f t="shared" si="2"/>
        <v>2.5258006927826145E-2</v>
      </c>
      <c r="F22" s="10">
        <f t="shared" si="3"/>
        <v>1.5935490099648158E-2</v>
      </c>
      <c r="G22" s="10">
        <f t="shared" si="21"/>
        <v>0.15602964286797641</v>
      </c>
      <c r="H22" s="10">
        <f t="shared" si="4"/>
        <v>4.119349702747431E-2</v>
      </c>
      <c r="I22" s="10">
        <f t="shared" si="5"/>
        <v>0.15602964286797641</v>
      </c>
      <c r="J22" s="10">
        <f t="shared" si="22"/>
        <v>2.1132601045492812E-3</v>
      </c>
      <c r="K22" s="12">
        <f t="shared" si="6"/>
        <v>-7.4007277937804012E-4</v>
      </c>
      <c r="L22" s="10">
        <f t="shared" si="7"/>
        <v>0.73406666692280265</v>
      </c>
      <c r="M22" s="13">
        <f t="shared" si="8"/>
        <v>3.2880848864452386E-10</v>
      </c>
      <c r="N22" s="14">
        <f t="shared" si="9"/>
        <v>0.15594567706127402</v>
      </c>
      <c r="O22" s="14">
        <f t="shared" si="10"/>
        <v>7.0502566951832448E-9</v>
      </c>
      <c r="P22" s="15">
        <v>20</v>
      </c>
      <c r="Q22" s="8">
        <f t="shared" si="11"/>
        <v>0.73294926601771682</v>
      </c>
      <c r="R22" s="201"/>
      <c r="S22" s="212" t="s">
        <v>73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7"/>
    </row>
    <row r="23" spans="1:34" x14ac:dyDescent="0.25">
      <c r="A23" s="8">
        <f t="shared" si="0"/>
        <v>-0.19837779999999999</v>
      </c>
      <c r="B23" s="9">
        <v>0.19837779999999999</v>
      </c>
      <c r="C23" s="9">
        <v>0.73404760000000002</v>
      </c>
      <c r="D23" s="10">
        <f t="shared" si="1"/>
        <v>0.69837780000000005</v>
      </c>
      <c r="E23" s="10">
        <f t="shared" si="2"/>
        <v>2.5257979840634243E-2</v>
      </c>
      <c r="F23" s="10">
        <f t="shared" si="3"/>
        <v>1.5931515408894113E-2</v>
      </c>
      <c r="G23" s="10">
        <f t="shared" si="21"/>
        <v>0.15523870580601168</v>
      </c>
      <c r="H23" s="10">
        <f t="shared" si="4"/>
        <v>4.1189495249528356E-2</v>
      </c>
      <c r="I23" s="10">
        <f t="shared" si="5"/>
        <v>0.15523870580601168</v>
      </c>
      <c r="J23" s="10">
        <f t="shared" si="22"/>
        <v>1.9495989444599589E-3</v>
      </c>
      <c r="K23" s="12">
        <f t="shared" si="6"/>
        <v>-6.7465273639143717E-4</v>
      </c>
      <c r="L23" s="10">
        <f t="shared" si="7"/>
        <v>0.73399586271338557</v>
      </c>
      <c r="M23" s="13">
        <f t="shared" si="8"/>
        <v>2.6767468262258028E-9</v>
      </c>
      <c r="N23" s="14">
        <f t="shared" si="9"/>
        <v>0.15515075225823619</v>
      </c>
      <c r="O23" s="14">
        <f t="shared" si="10"/>
        <v>7.7358265662959931E-9</v>
      </c>
      <c r="P23" s="15">
        <v>21</v>
      </c>
      <c r="Q23" s="8">
        <f t="shared" si="11"/>
        <v>0.73294803155289912</v>
      </c>
      <c r="R23" s="201"/>
      <c r="S23" s="213" t="s">
        <v>21</v>
      </c>
      <c r="T23" s="185" t="s">
        <v>121</v>
      </c>
      <c r="U23" s="180" t="s">
        <v>103</v>
      </c>
      <c r="V23" s="181" t="s">
        <v>104</v>
      </c>
      <c r="W23" s="182"/>
      <c r="X23" s="1"/>
      <c r="Y23" s="26"/>
      <c r="Z23" s="27" t="s">
        <v>0</v>
      </c>
      <c r="AA23" s="55" t="s">
        <v>50</v>
      </c>
      <c r="AB23" s="26" t="s">
        <v>11</v>
      </c>
      <c r="AC23" t="s">
        <v>125</v>
      </c>
      <c r="AD23" s="54" t="s">
        <v>124</v>
      </c>
      <c r="AE23" s="27" t="s">
        <v>40</v>
      </c>
      <c r="AF23" s="27" t="s">
        <v>6</v>
      </c>
      <c r="AG23" s="27" t="s">
        <v>41</v>
      </c>
      <c r="AH23" s="55" t="s">
        <v>109</v>
      </c>
    </row>
    <row r="24" spans="1:34" x14ac:dyDescent="0.25">
      <c r="A24" s="8">
        <f t="shared" si="0"/>
        <v>-0.19741410000000001</v>
      </c>
      <c r="B24" s="9">
        <v>0.19741410000000001</v>
      </c>
      <c r="C24" s="9">
        <v>0.73397369999999995</v>
      </c>
      <c r="D24" s="10">
        <f t="shared" si="1"/>
        <v>0.69741410000000004</v>
      </c>
      <c r="E24" s="10">
        <f t="shared" si="2"/>
        <v>2.5257951895017484E-2</v>
      </c>
      <c r="F24" s="10">
        <f t="shared" si="3"/>
        <v>1.5927419975184293E-2</v>
      </c>
      <c r="G24" s="10">
        <f t="shared" si="21"/>
        <v>0.15443192072659145</v>
      </c>
      <c r="H24" s="10">
        <f t="shared" si="4"/>
        <v>4.118537187020177E-2</v>
      </c>
      <c r="I24" s="10">
        <f t="shared" si="5"/>
        <v>0.15443192072659145</v>
      </c>
      <c r="J24" s="10">
        <f t="shared" si="22"/>
        <v>1.7968074032067847E-3</v>
      </c>
      <c r="K24" s="12">
        <f t="shared" si="6"/>
        <v>-6.1453523074885572E-4</v>
      </c>
      <c r="L24" s="10">
        <f t="shared" si="7"/>
        <v>0.73392890268060962</v>
      </c>
      <c r="M24" s="13">
        <f t="shared" si="8"/>
        <v>2.0067998245594892E-9</v>
      </c>
      <c r="N24" s="14">
        <f t="shared" si="9"/>
        <v>0.15433985895063385</v>
      </c>
      <c r="O24" s="14">
        <f t="shared" si="10"/>
        <v>8.475370592468832E-9</v>
      </c>
      <c r="P24" s="15">
        <v>22</v>
      </c>
      <c r="Q24" s="8">
        <f t="shared" si="11"/>
        <v>0.73294675958757138</v>
      </c>
      <c r="R24" s="201"/>
      <c r="S24" s="214">
        <f>V4</f>
        <v>1</v>
      </c>
      <c r="T24" s="186">
        <f>V39</f>
        <v>0.22500000000000001</v>
      </c>
      <c r="U24" s="175">
        <f>T10</f>
        <v>4.5027424988484069E-2</v>
      </c>
      <c r="V24" s="187">
        <f>-V37</f>
        <v>3.0331451515020732E-3</v>
      </c>
      <c r="W24" s="184" t="s">
        <v>118</v>
      </c>
      <c r="X24" s="1"/>
      <c r="Y24" s="29" t="s">
        <v>126</v>
      </c>
      <c r="Z24" s="30">
        <f>IF(T30-(4.8*LN(2)/T28)&lt;0,0,T30-(4.8*LN(2)/T28))</f>
        <v>1.46674716453143E-2</v>
      </c>
      <c r="AA24" s="27">
        <f t="shared" ref="AA24:AA30" ca="1" si="23">LOOKUP(-Z24,A$2:A$700,P:P)+2</f>
        <v>268</v>
      </c>
      <c r="AB24" s="34">
        <f t="shared" ref="AB24:AB30" ca="1" si="24">INDIRECT("L"&amp;$AA24)</f>
        <v>0.72802864845694482</v>
      </c>
      <c r="AC24">
        <f ca="1">INDIRECT("E"&amp;$AA24)</f>
        <v>1.3763752136079794E-2</v>
      </c>
      <c r="AD24" s="1">
        <f ca="1">INDIRECT("F"&amp;$AA24)</f>
        <v>8.7434642670796317E-5</v>
      </c>
      <c r="AE24" s="56">
        <f ca="1">AB24-INDIRECT("H"&amp;$AA24)-S$28</f>
        <v>0.21417746167819418</v>
      </c>
      <c r="AF24" s="27">
        <f t="shared" ref="AF24:AF30" ca="1" si="25">INDIRECT("G"&amp;$AA24)</f>
        <v>1.4928231212392971E-3</v>
      </c>
      <c r="AG24" s="57">
        <f t="shared" ref="AG24:AG30" ca="1" si="26">INDIRECT("J"&amp;$AA24)+INDIRECT("K"&amp;$AA24)</f>
        <v>9.2162165853511721E-11</v>
      </c>
      <c r="AH24" s="58">
        <f t="shared" ref="AH24:AH30" ca="1" si="27">AE24-AF24-AG24</f>
        <v>0.21268463846479271</v>
      </c>
    </row>
    <row r="25" spans="1:34" x14ac:dyDescent="0.25">
      <c r="A25" s="8">
        <f t="shared" si="0"/>
        <v>-0.1964447</v>
      </c>
      <c r="B25" s="9">
        <v>0.1964447</v>
      </c>
      <c r="C25" s="9">
        <v>0.73392449999999998</v>
      </c>
      <c r="D25" s="10">
        <f t="shared" si="1"/>
        <v>0.69644470000000003</v>
      </c>
      <c r="E25" s="10">
        <f t="shared" si="2"/>
        <v>2.5257923066476232E-2</v>
      </c>
      <c r="F25" s="10">
        <f t="shared" si="3"/>
        <v>1.5923200689419537E-2</v>
      </c>
      <c r="G25" s="10">
        <f t="shared" si="21"/>
        <v>0.1536092870224281</v>
      </c>
      <c r="H25" s="10">
        <f t="shared" si="4"/>
        <v>4.118112375589577E-2</v>
      </c>
      <c r="I25" s="10">
        <f t="shared" si="5"/>
        <v>0.1536092870224281</v>
      </c>
      <c r="J25" s="10">
        <f t="shared" si="22"/>
        <v>1.654289221676134E-3</v>
      </c>
      <c r="K25" s="12">
        <f t="shared" si="6"/>
        <v>-5.5931579280854419E-4</v>
      </c>
      <c r="L25" s="10">
        <f t="shared" si="7"/>
        <v>0.73386565158603645</v>
      </c>
      <c r="M25" s="13">
        <f t="shared" si="8"/>
        <v>3.4631358260230347E-9</v>
      </c>
      <c r="N25" s="14">
        <f t="shared" si="9"/>
        <v>0.15351299349814637</v>
      </c>
      <c r="O25" s="14">
        <f t="shared" si="10"/>
        <v>9.2724428185954395E-9</v>
      </c>
      <c r="P25" s="15">
        <v>23</v>
      </c>
      <c r="Q25" s="8">
        <f t="shared" si="11"/>
        <v>0.73294544915610527</v>
      </c>
      <c r="R25" s="201"/>
      <c r="S25" s="213" t="s">
        <v>122</v>
      </c>
      <c r="T25" s="185" t="s">
        <v>134</v>
      </c>
      <c r="U25" s="181" t="s">
        <v>119</v>
      </c>
      <c r="V25" s="181" t="s">
        <v>120</v>
      </c>
      <c r="W25" s="182"/>
      <c r="X25" s="166"/>
      <c r="Y25" s="26" t="s">
        <v>127</v>
      </c>
      <c r="Z25" s="32">
        <f>T30+(3.46*LN(2)/T28)</f>
        <v>3.2929273274412516E-2</v>
      </c>
      <c r="AA25" s="27">
        <f t="shared" ca="1" si="23"/>
        <v>231</v>
      </c>
      <c r="AB25" s="34">
        <f t="shared" ca="1" si="24"/>
        <v>0.72921163678593148</v>
      </c>
      <c r="AC25">
        <f t="shared" ref="AC25:AC30" ca="1" si="28">INDIRECT("E"&amp;$AA25)</f>
        <v>2.4159561513068476E-2</v>
      </c>
      <c r="AD25" s="1">
        <f t="shared" ref="AD25:AD30" ca="1" si="29">INDIRECT("F"&amp;$AA25)</f>
        <v>3.8815622144506823E-3</v>
      </c>
      <c r="AE25" s="56">
        <f t="shared" ref="AE25:AE30" ca="1" si="30">AB25-INDIRECT("H"&amp;$AA25)-S$28</f>
        <v>0.20117051305841227</v>
      </c>
      <c r="AF25" s="27">
        <f t="shared" ca="1" si="25"/>
        <v>6.0955957067743861E-3</v>
      </c>
      <c r="AG25" s="57">
        <f t="shared" ca="1" si="26"/>
        <v>5.1431238007982542E-10</v>
      </c>
      <c r="AH25" s="58">
        <f t="shared" ca="1" si="27"/>
        <v>0.1950749168373255</v>
      </c>
    </row>
    <row r="26" spans="1:34" x14ac:dyDescent="0.25">
      <c r="A26" s="8">
        <f t="shared" si="0"/>
        <v>-0.1954698</v>
      </c>
      <c r="B26" s="9">
        <v>0.1954698</v>
      </c>
      <c r="C26" s="9">
        <v>0.73389179999999998</v>
      </c>
      <c r="D26" s="10">
        <f t="shared" si="1"/>
        <v>0.69546980000000003</v>
      </c>
      <c r="E26" s="10">
        <f t="shared" si="2"/>
        <v>2.5257893353153715E-2</v>
      </c>
      <c r="F26" s="10">
        <f t="shared" si="3"/>
        <v>1.5918857781783542E-2</v>
      </c>
      <c r="G26" s="10">
        <f t="shared" si="21"/>
        <v>0.15277147181152501</v>
      </c>
      <c r="H26" s="10">
        <f t="shared" si="4"/>
        <v>4.1176751134937246E-2</v>
      </c>
      <c r="I26" s="10">
        <f t="shared" si="5"/>
        <v>0.15277147181152501</v>
      </c>
      <c r="J26" s="10">
        <f t="shared" si="22"/>
        <v>1.5215770535377472E-3</v>
      </c>
      <c r="K26" s="12">
        <f t="shared" si="6"/>
        <v>-5.0865987657142489E-4</v>
      </c>
      <c r="L26" s="10">
        <f t="shared" si="7"/>
        <v>0.73380601719449068</v>
      </c>
      <c r="M26" s="13">
        <f t="shared" si="8"/>
        <v>7.3586897210471825E-9</v>
      </c>
      <c r="N26" s="14">
        <f t="shared" si="9"/>
        <v>0.1526708233433601</v>
      </c>
      <c r="O26" s="14">
        <f t="shared" si="10"/>
        <v>1.0130114143941788E-8</v>
      </c>
      <c r="P26" s="15">
        <v>24</v>
      </c>
      <c r="Q26" s="8">
        <f t="shared" si="11"/>
        <v>0.73294410032999158</v>
      </c>
      <c r="R26" s="201"/>
      <c r="S26" s="215">
        <f>S7</f>
        <v>0.72799999999999998</v>
      </c>
      <c r="T26" s="186">
        <f>T41</f>
        <v>0.31058134935091175</v>
      </c>
      <c r="U26" s="175">
        <f>U41</f>
        <v>1E-3</v>
      </c>
      <c r="V26" s="175">
        <f>S43</f>
        <v>0.70010205060548014</v>
      </c>
      <c r="W26" s="184" t="s">
        <v>116</v>
      </c>
      <c r="X26" s="1"/>
      <c r="Y26" s="34" t="s">
        <v>128</v>
      </c>
      <c r="Z26" s="35">
        <f>T39+(3.46*LN(2)/U28)*T41</f>
        <v>3.069132635680262E-2</v>
      </c>
      <c r="AA26" s="27">
        <f t="shared" ca="1" si="23"/>
        <v>235</v>
      </c>
      <c r="AB26" s="34">
        <f t="shared" ca="1" si="24"/>
        <v>0.72888302425090534</v>
      </c>
      <c r="AC26">
        <f t="shared" ca="1" si="28"/>
        <v>2.3584653119703248E-2</v>
      </c>
      <c r="AD26" s="1">
        <f t="shared" ca="1" si="29"/>
        <v>2.8265804836866654E-3</v>
      </c>
      <c r="AE26" s="56">
        <f t="shared" ca="1" si="30"/>
        <v>0.20247179064751541</v>
      </c>
      <c r="AF26" s="27">
        <f t="shared" ca="1" si="25"/>
        <v>5.1407859508637663E-3</v>
      </c>
      <c r="AG26" s="57">
        <f t="shared" ca="1" si="26"/>
        <v>4.060581587196773E-10</v>
      </c>
      <c r="AH26" s="58">
        <f t="shared" ca="1" si="27"/>
        <v>0.1973310042905935</v>
      </c>
    </row>
    <row r="27" spans="1:34" x14ac:dyDescent="0.25">
      <c r="A27" s="8">
        <f t="shared" si="0"/>
        <v>-0.19448950000000001</v>
      </c>
      <c r="B27" s="9">
        <v>0.19448950000000001</v>
      </c>
      <c r="C27" s="9">
        <v>0.73386989999999996</v>
      </c>
      <c r="D27" s="10">
        <f t="shared" si="1"/>
        <v>0.69448949999999998</v>
      </c>
      <c r="E27" s="10">
        <f t="shared" si="2"/>
        <v>2.5257862750255097E-2</v>
      </c>
      <c r="F27" s="10">
        <f t="shared" si="3"/>
        <v>1.5914391068491927E-2</v>
      </c>
      <c r="G27" s="10">
        <f t="shared" si="21"/>
        <v>0.15191906250714993</v>
      </c>
      <c r="H27" s="10">
        <f t="shared" si="4"/>
        <v>4.1172253818747027E-2</v>
      </c>
      <c r="I27" s="10">
        <f t="shared" si="5"/>
        <v>0.15191906250714993</v>
      </c>
      <c r="J27" s="10">
        <f t="shared" si="22"/>
        <v>1.3981836741030541E-3</v>
      </c>
      <c r="K27" s="12">
        <f t="shared" si="6"/>
        <v>-4.6224230802965292E-4</v>
      </c>
      <c r="L27" s="10">
        <f t="shared" si="7"/>
        <v>0.73374988658429185</v>
      </c>
      <c r="M27" s="13">
        <f t="shared" si="8"/>
        <v>1.4403219949927377E-8</v>
      </c>
      <c r="N27" s="14">
        <f t="shared" si="9"/>
        <v>0.15181393581677313</v>
      </c>
      <c r="O27" s="14">
        <f t="shared" si="10"/>
        <v>1.1051621029578407E-8</v>
      </c>
      <c r="P27" s="15">
        <v>25</v>
      </c>
      <c r="Q27" s="8">
        <f t="shared" si="11"/>
        <v>0.73294271305215031</v>
      </c>
      <c r="R27" s="201"/>
      <c r="S27" s="224" t="s">
        <v>138</v>
      </c>
      <c r="T27" s="185" t="s">
        <v>110</v>
      </c>
      <c r="U27" s="188" t="s">
        <v>111</v>
      </c>
      <c r="V27" s="181" t="s">
        <v>112</v>
      </c>
      <c r="W27" s="182"/>
      <c r="X27" s="28"/>
      <c r="Y27" s="55" t="s">
        <v>129</v>
      </c>
      <c r="Z27" s="167">
        <f>T39</f>
        <v>4.1277706844943959E-2</v>
      </c>
      <c r="AA27" s="27">
        <f t="shared" ca="1" si="23"/>
        <v>219</v>
      </c>
      <c r="AB27" s="34">
        <f t="shared" ca="1" si="24"/>
        <v>0.73027314028234447</v>
      </c>
      <c r="AC27">
        <f t="shared" ca="1" si="28"/>
        <v>2.4937134352809136E-2</v>
      </c>
      <c r="AD27" s="1">
        <f t="shared" ca="1" si="29"/>
        <v>7.286773148022424E-3</v>
      </c>
      <c r="AE27" s="56">
        <f t="shared" ca="1" si="30"/>
        <v>0.19804923278151287</v>
      </c>
      <c r="AF27" s="27">
        <f t="shared" ca="1" si="25"/>
        <v>1.0003691306313957E-2</v>
      </c>
      <c r="AG27" s="57">
        <f t="shared" ca="1" si="26"/>
        <v>1.0774306388941059E-9</v>
      </c>
      <c r="AH27" s="58">
        <f t="shared" ca="1" si="27"/>
        <v>0.18804554039776827</v>
      </c>
    </row>
    <row r="28" spans="1:34" x14ac:dyDescent="0.25">
      <c r="A28" s="8">
        <f t="shared" si="0"/>
        <v>-0.19350870000000001</v>
      </c>
      <c r="B28" s="9">
        <v>0.19350870000000001</v>
      </c>
      <c r="C28" s="9">
        <v>0.73380630000000002</v>
      </c>
      <c r="D28" s="10">
        <f t="shared" si="1"/>
        <v>0.69350869999999998</v>
      </c>
      <c r="E28" s="10">
        <f t="shared" si="2"/>
        <v>2.5257831407964736E-2</v>
      </c>
      <c r="F28" s="10">
        <f t="shared" si="3"/>
        <v>1.5909822954444021E-2</v>
      </c>
      <c r="G28" s="10">
        <f t="shared" si="21"/>
        <v>0.15105688739209649</v>
      </c>
      <c r="H28" s="10">
        <f t="shared" si="4"/>
        <v>4.1167654362408747E-2</v>
      </c>
      <c r="I28" s="10">
        <f t="shared" si="5"/>
        <v>0.15105688739209649</v>
      </c>
      <c r="J28" s="10">
        <f t="shared" si="22"/>
        <v>1.284158245494765E-3</v>
      </c>
      <c r="K28" s="12">
        <f t="shared" si="6"/>
        <v>-4.1995153561929811E-4</v>
      </c>
      <c r="L28" s="10">
        <f t="shared" si="7"/>
        <v>0.73369738405824825</v>
      </c>
      <c r="M28" s="13">
        <f t="shared" si="8"/>
        <v>1.1862682367676018E-8</v>
      </c>
      <c r="N28" s="14">
        <f t="shared" si="9"/>
        <v>0.15094718176670893</v>
      </c>
      <c r="O28" s="14">
        <f t="shared" si="10"/>
        <v>1.2035324241676262E-8</v>
      </c>
      <c r="P28" s="15">
        <v>26</v>
      </c>
      <c r="Q28" s="8">
        <f t="shared" si="11"/>
        <v>0.73294129428112531</v>
      </c>
      <c r="R28" s="201"/>
      <c r="S28" s="223">
        <f>1/T7</f>
        <v>0.5</v>
      </c>
      <c r="T28" s="189">
        <f>S37</f>
        <v>313.5175722368129</v>
      </c>
      <c r="U28" s="177">
        <f>-V43</f>
        <v>-70.360583638450024</v>
      </c>
      <c r="V28" s="176">
        <f>U37</f>
        <v>92.206181486257421</v>
      </c>
      <c r="W28" s="184" t="s">
        <v>117</v>
      </c>
      <c r="X28" s="31"/>
      <c r="Y28" s="173" t="s">
        <v>130</v>
      </c>
      <c r="Z28" s="38">
        <f>IF(T39-(4.8*LN(2)/U28)*T41&gt;B$2,B$2,T39-(4.8*LN(2)/U28)*T41)</f>
        <v>5.5964015036585123E-2</v>
      </c>
      <c r="AA28" s="27">
        <f t="shared" ca="1" si="23"/>
        <v>198</v>
      </c>
      <c r="AB28" s="34">
        <f t="shared" ca="1" si="24"/>
        <v>0.73157635300726587</v>
      </c>
      <c r="AC28">
        <f t="shared" ca="1" si="28"/>
        <v>2.5190319951114353E-2</v>
      </c>
      <c r="AD28" s="1">
        <f t="shared" ca="1" si="29"/>
        <v>1.1448209454550841E-2</v>
      </c>
      <c r="AE28" s="56">
        <f t="shared" ca="1" si="30"/>
        <v>0.19493782360160072</v>
      </c>
      <c r="AF28" s="27">
        <f t="shared" ca="1" si="25"/>
        <v>2.0749655767219218E-2</v>
      </c>
      <c r="AG28" s="57">
        <f t="shared" ca="1" si="26"/>
        <v>4.3014475558695706E-9</v>
      </c>
      <c r="AH28" s="58">
        <f t="shared" ca="1" si="27"/>
        <v>0.17418816353293395</v>
      </c>
    </row>
    <row r="29" spans="1:34" x14ac:dyDescent="0.25">
      <c r="A29" s="8">
        <f t="shared" si="0"/>
        <v>-0.19252279999999999</v>
      </c>
      <c r="B29" s="9">
        <v>0.19252279999999999</v>
      </c>
      <c r="C29" s="9">
        <v>0.73376390000000002</v>
      </c>
      <c r="D29" s="10">
        <f t="shared" si="1"/>
        <v>0.69252279999999999</v>
      </c>
      <c r="E29" s="10">
        <f t="shared" si="2"/>
        <v>2.5257799176257596E-2</v>
      </c>
      <c r="F29" s="10">
        <f t="shared" si="3"/>
        <v>1.5905132068875699E-2</v>
      </c>
      <c r="G29" s="10">
        <f t="shared" si="21"/>
        <v>0.15018146004210542</v>
      </c>
      <c r="H29" s="10">
        <f t="shared" si="4"/>
        <v>4.1162931245133288E-2</v>
      </c>
      <c r="I29" s="10">
        <f t="shared" si="5"/>
        <v>0.15018146004210542</v>
      </c>
      <c r="J29" s="10">
        <f t="shared" si="22"/>
        <v>1.1784087127612857E-3</v>
      </c>
      <c r="K29" s="12">
        <f t="shared" si="6"/>
        <v>-3.8126570455232587E-4</v>
      </c>
      <c r="L29" s="10">
        <f t="shared" si="7"/>
        <v>0.73364810029427086</v>
      </c>
      <c r="M29" s="13">
        <f t="shared" si="8"/>
        <v>1.3409571846962208E-8</v>
      </c>
      <c r="N29" s="14">
        <f t="shared" si="9"/>
        <v>0.15006705345834434</v>
      </c>
      <c r="O29" s="14">
        <f t="shared" si="10"/>
        <v>1.3088866407880693E-8</v>
      </c>
      <c r="P29" s="15">
        <v>27</v>
      </c>
      <c r="Q29" s="8">
        <f t="shared" si="11"/>
        <v>0.73293983737955581</v>
      </c>
      <c r="R29" s="201"/>
      <c r="S29" s="179"/>
      <c r="T29" s="178" t="s">
        <v>113</v>
      </c>
      <c r="U29" s="178" t="s">
        <v>114</v>
      </c>
      <c r="V29" s="178" t="s">
        <v>115</v>
      </c>
      <c r="W29" s="183"/>
      <c r="X29" s="33"/>
      <c r="Y29" s="55" t="s">
        <v>39</v>
      </c>
      <c r="Z29" s="32">
        <f>V30</f>
        <v>0.216</v>
      </c>
      <c r="AA29" s="27">
        <f t="shared" ca="1" si="23"/>
        <v>2</v>
      </c>
      <c r="AB29" s="34">
        <f t="shared" ca="1" si="24"/>
        <v>0.73626085329499735</v>
      </c>
      <c r="AC29">
        <f t="shared" ca="1" si="28"/>
        <v>2.5258384075009747E-2</v>
      </c>
      <c r="AD29" s="1">
        <f t="shared" ca="1" si="29"/>
        <v>1.5991355914322027E-2</v>
      </c>
      <c r="AE29" s="56">
        <f t="shared" ca="1" si="30"/>
        <v>0.19501111330566556</v>
      </c>
      <c r="AF29" s="27">
        <f t="shared" ca="1" si="25"/>
        <v>0.16804533598064419</v>
      </c>
      <c r="AG29" s="57">
        <f t="shared" ca="1" si="26"/>
        <v>4.4653362441834585E-3</v>
      </c>
      <c r="AH29" s="58">
        <f t="shared" ca="1" si="27"/>
        <v>2.2500441080837909E-2</v>
      </c>
    </row>
    <row r="30" spans="1:34" x14ac:dyDescent="0.25">
      <c r="A30" s="8">
        <f t="shared" si="0"/>
        <v>-0.19153210000000001</v>
      </c>
      <c r="B30" s="9">
        <v>0.19153210000000001</v>
      </c>
      <c r="C30" s="9">
        <v>0.73373560000000004</v>
      </c>
      <c r="D30" s="10">
        <f t="shared" si="1"/>
        <v>0.69153209999999998</v>
      </c>
      <c r="E30" s="10">
        <f t="shared" si="2"/>
        <v>2.5257766056491038E-2</v>
      </c>
      <c r="F30" s="10">
        <f t="shared" si="3"/>
        <v>1.5900319163390967E-2</v>
      </c>
      <c r="G30" s="10">
        <f t="shared" si="21"/>
        <v>0.14929353056917671</v>
      </c>
      <c r="H30" s="10">
        <f t="shared" si="4"/>
        <v>4.1158085219882012E-2</v>
      </c>
      <c r="I30" s="10">
        <f t="shared" si="5"/>
        <v>0.14929353056917671</v>
      </c>
      <c r="J30" s="10">
        <f t="shared" si="22"/>
        <v>1.0804842109412829E-3</v>
      </c>
      <c r="K30" s="12">
        <f t="shared" si="6"/>
        <v>-3.4591897298804388E-4</v>
      </c>
      <c r="L30" s="10">
        <f t="shared" si="7"/>
        <v>0.7336019067408398</v>
      </c>
      <c r="M30" s="13">
        <f t="shared" si="8"/>
        <v>1.7873887544886857E-8</v>
      </c>
      <c r="N30" s="14">
        <f t="shared" si="9"/>
        <v>0.14917430188355399</v>
      </c>
      <c r="O30" s="14">
        <f t="shared" si="10"/>
        <v>1.4215479475322416E-8</v>
      </c>
      <c r="P30" s="15">
        <v>28</v>
      </c>
      <c r="Q30" s="8">
        <f t="shared" si="11"/>
        <v>0.73293834258087609</v>
      </c>
      <c r="R30" s="201"/>
      <c r="S30" s="216"/>
      <c r="T30" s="175">
        <f>S39</f>
        <v>2.5279656611376218E-2</v>
      </c>
      <c r="U30" s="175">
        <f>T39</f>
        <v>4.1277706844943959E-2</v>
      </c>
      <c r="V30" s="175">
        <f>U39</f>
        <v>0.216</v>
      </c>
      <c r="W30" s="184" t="s">
        <v>118</v>
      </c>
      <c r="X30" s="36"/>
      <c r="Y30" s="55" t="s">
        <v>131</v>
      </c>
      <c r="Z30" s="41">
        <f>IF(T24&gt;B$2,B$2,T24)</f>
        <v>0.21769069999999999</v>
      </c>
      <c r="AA30" s="27">
        <f t="shared" ca="1" si="23"/>
        <v>2</v>
      </c>
      <c r="AB30" s="34">
        <f t="shared" ca="1" si="24"/>
        <v>0.73626085329499735</v>
      </c>
      <c r="AC30">
        <f t="shared" ca="1" si="28"/>
        <v>2.5258384075009747E-2</v>
      </c>
      <c r="AD30" s="1">
        <f t="shared" ca="1" si="29"/>
        <v>1.5991355914322027E-2</v>
      </c>
      <c r="AE30" s="56">
        <f t="shared" ca="1" si="30"/>
        <v>0.19501111330566556</v>
      </c>
      <c r="AF30" s="27">
        <f t="shared" ca="1" si="25"/>
        <v>0.16804533598064419</v>
      </c>
      <c r="AG30" s="57">
        <f t="shared" ca="1" si="26"/>
        <v>4.4653362441834585E-3</v>
      </c>
      <c r="AH30" s="58">
        <f t="shared" ca="1" si="27"/>
        <v>2.2500441080837909E-2</v>
      </c>
    </row>
    <row r="31" spans="1:34" x14ac:dyDescent="0.25">
      <c r="A31" s="8">
        <f t="shared" si="0"/>
        <v>-0.19053700000000001</v>
      </c>
      <c r="B31" s="9">
        <v>0.19053700000000001</v>
      </c>
      <c r="C31" s="9">
        <v>0.7337167</v>
      </c>
      <c r="D31" s="10">
        <f t="shared" si="1"/>
        <v>0.69053699999999996</v>
      </c>
      <c r="E31" s="10">
        <f t="shared" si="2"/>
        <v>2.5257732053611204E-2</v>
      </c>
      <c r="F31" s="10">
        <f t="shared" si="3"/>
        <v>1.5895385521135202E-2</v>
      </c>
      <c r="G31" s="10">
        <f t="shared" si="21"/>
        <v>0.1483939361583923</v>
      </c>
      <c r="H31" s="10">
        <f t="shared" si="4"/>
        <v>4.1153117574746406E-2</v>
      </c>
      <c r="I31" s="10">
        <f t="shared" si="5"/>
        <v>0.1483939361583923</v>
      </c>
      <c r="J31" s="10">
        <f t="shared" si="22"/>
        <v>9.8994626686130065E-4</v>
      </c>
      <c r="K31" s="12">
        <f t="shared" si="6"/>
        <v>-3.1366209449843933E-4</v>
      </c>
      <c r="L31" s="10">
        <f t="shared" si="7"/>
        <v>0.73355867215562875</v>
      </c>
      <c r="M31" s="13">
        <f t="shared" si="8"/>
        <v>2.4972799596622311E-8</v>
      </c>
      <c r="N31" s="14">
        <f t="shared" si="9"/>
        <v>0.14826976564909247</v>
      </c>
      <c r="O31" s="14">
        <f t="shared" si="10"/>
        <v>1.5418315379779495E-8</v>
      </c>
      <c r="P31" s="15">
        <v>29</v>
      </c>
      <c r="Q31" s="8">
        <f t="shared" si="11"/>
        <v>0.73293681028360713</v>
      </c>
      <c r="R31" s="201"/>
      <c r="S31" s="203"/>
      <c r="T31" s="1"/>
      <c r="U31" s="1"/>
      <c r="V31" s="1"/>
      <c r="W31" s="1"/>
      <c r="X31" s="37"/>
      <c r="Y31" s="1"/>
      <c r="Z31" s="1"/>
      <c r="AA31" s="1"/>
      <c r="AB31" s="1"/>
      <c r="AC31" s="1"/>
      <c r="AD31" s="1"/>
      <c r="AE31" s="1"/>
      <c r="AF31" s="1"/>
      <c r="AG31" s="1"/>
    </row>
    <row r="32" spans="1:34" x14ac:dyDescent="0.25">
      <c r="A32" s="8">
        <f t="shared" si="0"/>
        <v>-0.18953790000000001</v>
      </c>
      <c r="B32" s="9">
        <v>0.18953790000000001</v>
      </c>
      <c r="C32" s="9">
        <v>0.73370420000000003</v>
      </c>
      <c r="D32" s="10">
        <f t="shared" si="1"/>
        <v>0.68953790000000004</v>
      </c>
      <c r="E32" s="10">
        <f t="shared" si="2"/>
        <v>2.5257697172921024E-2</v>
      </c>
      <c r="F32" s="10">
        <f t="shared" si="3"/>
        <v>1.5890332484527162E-2</v>
      </c>
      <c r="G32" s="10">
        <f t="shared" si="21"/>
        <v>0.14748350980334213</v>
      </c>
      <c r="H32" s="10">
        <f t="shared" si="4"/>
        <v>4.1148029657448196E-2</v>
      </c>
      <c r="I32" s="10">
        <f t="shared" si="5"/>
        <v>0.1474835098033421</v>
      </c>
      <c r="J32" s="10">
        <f t="shared" si="22"/>
        <v>9.0636053920968725E-4</v>
      </c>
      <c r="K32" s="12">
        <f t="shared" si="6"/>
        <v>-2.8425842822419988E-4</v>
      </c>
      <c r="L32" s="10">
        <f t="shared" si="7"/>
        <v>0.73351825937806936</v>
      </c>
      <c r="M32" s="13">
        <f t="shared" si="8"/>
        <v>3.4573914883964055E-8</v>
      </c>
      <c r="N32" s="14">
        <f t="shared" si="9"/>
        <v>0.14735427923902822</v>
      </c>
      <c r="O32" s="14">
        <f t="shared" si="10"/>
        <v>1.6700538752884226E-8</v>
      </c>
      <c r="P32" s="15">
        <v>30</v>
      </c>
      <c r="Q32" s="8">
        <f t="shared" si="11"/>
        <v>0.7329352409046791</v>
      </c>
      <c r="R32" s="201"/>
      <c r="S32" s="203"/>
      <c r="T32" s="1"/>
      <c r="U32" s="1"/>
      <c r="V32" s="1"/>
      <c r="W32" s="1"/>
      <c r="X32" s="37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8">
        <f t="shared" si="0"/>
        <v>-0.1885532</v>
      </c>
      <c r="B33" s="9">
        <v>0.1885532</v>
      </c>
      <c r="C33" s="9">
        <v>0.73369580000000001</v>
      </c>
      <c r="D33" s="10">
        <f t="shared" si="1"/>
        <v>0.68855319999999998</v>
      </c>
      <c r="E33" s="10">
        <f t="shared" si="2"/>
        <v>2.5257662068432656E-2</v>
      </c>
      <c r="F33" s="10">
        <f t="shared" si="3"/>
        <v>1.5885255152232384E-2</v>
      </c>
      <c r="G33" s="10">
        <f t="shared" si="21"/>
        <v>0.14657965653503743</v>
      </c>
      <c r="H33" s="10">
        <f t="shared" si="4"/>
        <v>4.1142917220665043E-2</v>
      </c>
      <c r="I33" s="10">
        <f t="shared" si="5"/>
        <v>0.14657965653503743</v>
      </c>
      <c r="J33" s="10">
        <f t="shared" si="22"/>
        <v>8.3062624429752448E-4</v>
      </c>
      <c r="K33" s="12">
        <f t="shared" si="6"/>
        <v>-2.5794220273495935E-4</v>
      </c>
      <c r="L33" s="10">
        <f t="shared" si="7"/>
        <v>0.73348118090834591</v>
      </c>
      <c r="M33" s="13">
        <f t="shared" si="8"/>
        <v>4.6061354502431064E-8</v>
      </c>
      <c r="N33" s="14">
        <f t="shared" si="9"/>
        <v>0.14644534303058809</v>
      </c>
      <c r="O33" s="14">
        <f t="shared" si="10"/>
        <v>1.8040117477462992E-8</v>
      </c>
      <c r="P33" s="15">
        <v>31</v>
      </c>
      <c r="Q33" s="8">
        <f t="shared" si="11"/>
        <v>0.73293366397996385</v>
      </c>
      <c r="R33" s="201"/>
      <c r="S33" s="203"/>
      <c r="T33" s="1"/>
      <c r="U33" s="1"/>
      <c r="V33" s="1"/>
      <c r="W33" s="1"/>
      <c r="X33" s="37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8">
        <f t="shared" si="0"/>
        <v>-0.18756819999999999</v>
      </c>
      <c r="B34" s="9">
        <v>0.18756819999999999</v>
      </c>
      <c r="C34" s="9">
        <v>0.73364119999999999</v>
      </c>
      <c r="D34" s="10">
        <f t="shared" si="1"/>
        <v>0.68756819999999996</v>
      </c>
      <c r="E34" s="10">
        <f t="shared" si="2"/>
        <v>2.5257626230900464E-2</v>
      </c>
      <c r="F34" s="10">
        <f t="shared" si="3"/>
        <v>1.5880080177511708E-2</v>
      </c>
      <c r="G34" s="10">
        <f t="shared" si="21"/>
        <v>0.14566951363985767</v>
      </c>
      <c r="H34" s="10">
        <f t="shared" si="4"/>
        <v>4.1137706408412182E-2</v>
      </c>
      <c r="I34" s="10">
        <f t="shared" si="5"/>
        <v>0.14566951363985767</v>
      </c>
      <c r="J34" s="10">
        <f t="shared" si="22"/>
        <v>7.6097995173014289E-4</v>
      </c>
      <c r="K34" s="12">
        <f t="shared" si="6"/>
        <v>-2.3402693257279386E-4</v>
      </c>
      <c r="L34" s="10">
        <f t="shared" si="7"/>
        <v>0.73344664713225693</v>
      </c>
      <c r="M34" s="13">
        <f t="shared" si="8"/>
        <v>3.7850818347048041E-8</v>
      </c>
      <c r="N34" s="14">
        <f t="shared" si="9"/>
        <v>0.14553002099601509</v>
      </c>
      <c r="O34" s="14">
        <f t="shared" si="10"/>
        <v>1.9458197686193267E-8</v>
      </c>
      <c r="P34" s="15">
        <v>32</v>
      </c>
      <c r="Q34" s="8">
        <f t="shared" si="11"/>
        <v>0.73293205672933226</v>
      </c>
      <c r="R34" s="201"/>
      <c r="S34" s="217" t="s">
        <v>44</v>
      </c>
      <c r="T34" s="39" t="s">
        <v>45</v>
      </c>
      <c r="U34" s="39" t="s">
        <v>46</v>
      </c>
      <c r="V34" s="40" t="s">
        <v>47</v>
      </c>
      <c r="W34" s="1"/>
      <c r="X34" s="37"/>
      <c r="Y34" s="25"/>
      <c r="Z34" s="12"/>
      <c r="AA34" s="1"/>
      <c r="AB34" s="26"/>
      <c r="AC34" s="1"/>
      <c r="AD34" s="1"/>
      <c r="AE34" s="1"/>
      <c r="AF34" s="1"/>
      <c r="AG34" s="1"/>
    </row>
    <row r="35" spans="1:33" x14ac:dyDescent="0.25">
      <c r="A35" s="8">
        <f t="shared" si="0"/>
        <v>-0.18658369999999999</v>
      </c>
      <c r="B35" s="9">
        <v>0.18658369999999999</v>
      </c>
      <c r="C35" s="9">
        <v>0.7336047</v>
      </c>
      <c r="D35" s="10">
        <f t="shared" si="1"/>
        <v>0.68658370000000002</v>
      </c>
      <c r="E35" s="10">
        <f t="shared" si="2"/>
        <v>2.5257589688017265E-2</v>
      </c>
      <c r="F35" s="10">
        <f t="shared" si="3"/>
        <v>1.5874812040572815E-2</v>
      </c>
      <c r="G35" s="10">
        <f t="shared" si="21"/>
        <v>0.14475427981978423</v>
      </c>
      <c r="H35" s="10">
        <f t="shared" si="4"/>
        <v>4.1132401728590062E-2</v>
      </c>
      <c r="I35" s="10">
        <f t="shared" si="5"/>
        <v>0.14475427981978423</v>
      </c>
      <c r="J35" s="10">
        <f t="shared" si="22"/>
        <v>6.970184516256995E-4</v>
      </c>
      <c r="K35" s="12">
        <f t="shared" si="6"/>
        <v>-2.123160123090843E-4</v>
      </c>
      <c r="L35" s="10">
        <f t="shared" si="7"/>
        <v>0.73341451599577201</v>
      </c>
      <c r="M35" s="13">
        <f t="shared" si="8"/>
        <v>3.6169955464191731E-8</v>
      </c>
      <c r="N35" s="14">
        <f t="shared" si="9"/>
        <v>0.14460951647350928</v>
      </c>
      <c r="O35" s="14">
        <f t="shared" si="10"/>
        <v>2.0956426424719736E-8</v>
      </c>
      <c r="P35" s="15">
        <v>33</v>
      </c>
      <c r="Q35" s="8">
        <f t="shared" si="11"/>
        <v>0.73293042054425317</v>
      </c>
      <c r="R35" s="201"/>
      <c r="S35" s="218">
        <f>IF(V4=1,V18-T37,S10-T37)</f>
        <v>0.26102742498848408</v>
      </c>
      <c r="T35" s="39">
        <f>IF(V4=1,POWER(S35*S35-4*V18*(V37-T37),1/2),POWER(S35*S35-4*S10*(V37-T37),1/2))</f>
        <v>0.17847201129859616</v>
      </c>
      <c r="U35" s="39">
        <f>(S35+T35)/2</f>
        <v>0.21974971814354011</v>
      </c>
      <c r="V35" s="155">
        <f>(S35-T35)/2</f>
        <v>4.1277706844943959E-2</v>
      </c>
      <c r="W35" s="1"/>
      <c r="X35" s="37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8">
        <f t="shared" si="0"/>
        <v>-0.1856003</v>
      </c>
      <c r="B36" s="9">
        <v>0.1856003</v>
      </c>
      <c r="C36" s="9">
        <v>0.73362939999999999</v>
      </c>
      <c r="D36" s="10">
        <f t="shared" si="1"/>
        <v>0.68560029999999994</v>
      </c>
      <c r="E36" s="10">
        <f t="shared" si="2"/>
        <v>2.5257552461300563E-2</v>
      </c>
      <c r="F36" s="10">
        <f t="shared" si="3"/>
        <v>1.5869454313915361E-2</v>
      </c>
      <c r="G36" s="10">
        <f t="shared" si="21"/>
        <v>0.14383495428996029</v>
      </c>
      <c r="H36" s="10">
        <f t="shared" si="4"/>
        <v>4.1127006775215927E-2</v>
      </c>
      <c r="I36" s="10">
        <f t="shared" si="5"/>
        <v>0.14383495428996032</v>
      </c>
      <c r="J36" s="10">
        <f t="shared" si="22"/>
        <v>6.3833893482377374E-4</v>
      </c>
      <c r="K36" s="12">
        <f t="shared" si="6"/>
        <v>-1.9262087309760057E-4</v>
      </c>
      <c r="L36" s="10">
        <f t="shared" si="7"/>
        <v>0.73338463961757483</v>
      </c>
      <c r="M36" s="13">
        <f t="shared" si="8"/>
        <v>5.9907644804909418E-8</v>
      </c>
      <c r="N36" s="14">
        <f t="shared" si="9"/>
        <v>0.14368483241124996</v>
      </c>
      <c r="O36" s="14">
        <f t="shared" si="10"/>
        <v>2.2536578467527299E-8</v>
      </c>
      <c r="P36" s="15">
        <v>34</v>
      </c>
      <c r="Q36" s="8">
        <f t="shared" si="11"/>
        <v>0.73292875653427847</v>
      </c>
      <c r="R36" s="201"/>
      <c r="S36" s="156" t="s">
        <v>23</v>
      </c>
      <c r="T36" s="156" t="s">
        <v>107</v>
      </c>
      <c r="U36" s="156" t="s">
        <v>24</v>
      </c>
      <c r="V36" s="157" t="s">
        <v>108</v>
      </c>
      <c r="W36" s="1"/>
      <c r="X36" s="1"/>
      <c r="Y36" s="1"/>
      <c r="Z36" s="1"/>
      <c r="AA36" s="1"/>
      <c r="AB36" s="1"/>
      <c r="AC36" s="1"/>
      <c r="AD36" s="7"/>
      <c r="AE36" s="1"/>
      <c r="AF36" s="1"/>
      <c r="AG36" s="1"/>
    </row>
    <row r="37" spans="1:33" x14ac:dyDescent="0.25">
      <c r="A37" s="8">
        <f t="shared" si="0"/>
        <v>-0.1846168</v>
      </c>
      <c r="B37" s="9">
        <v>0.1846168</v>
      </c>
      <c r="C37" s="9">
        <v>0.7335969</v>
      </c>
      <c r="D37" s="10">
        <f t="shared" si="1"/>
        <v>0.68461680000000003</v>
      </c>
      <c r="E37" s="10">
        <f t="shared" si="2"/>
        <v>2.5257514503019798E-2</v>
      </c>
      <c r="F37" s="10">
        <f t="shared" si="3"/>
        <v>1.5864000614526287E-2</v>
      </c>
      <c r="G37" s="10">
        <f t="shared" si="21"/>
        <v>0.14291082284102388</v>
      </c>
      <c r="H37" s="10">
        <f t="shared" si="4"/>
        <v>4.1121515117546088E-2</v>
      </c>
      <c r="I37" s="10">
        <f t="shared" si="5"/>
        <v>0.14291082284102388</v>
      </c>
      <c r="J37" s="10">
        <f t="shared" si="22"/>
        <v>5.8446204143002705E-4</v>
      </c>
      <c r="K37" s="12">
        <f t="shared" si="6"/>
        <v>-1.7473506230427708E-4</v>
      </c>
      <c r="L37" s="10">
        <f t="shared" si="7"/>
        <v>0.73335682423807858</v>
      </c>
      <c r="M37" s="13">
        <f t="shared" si="8"/>
        <v>5.7636371462150867E-8</v>
      </c>
      <c r="N37" s="14">
        <f t="shared" si="9"/>
        <v>0.14275524838684472</v>
      </c>
      <c r="O37" s="14">
        <f t="shared" si="10"/>
        <v>2.4203410793142981E-8</v>
      </c>
      <c r="P37" s="15">
        <v>35</v>
      </c>
      <c r="Q37" s="8">
        <f t="shared" si="11"/>
        <v>0.73292706271696328</v>
      </c>
      <c r="R37" s="201"/>
      <c r="S37" s="219">
        <f>100*T17</f>
        <v>313.5175722368129</v>
      </c>
      <c r="T37" s="143">
        <f>-T10</f>
        <v>-4.5027424988484069E-2</v>
      </c>
      <c r="U37" s="144">
        <f>V17*100</f>
        <v>92.206181486257421</v>
      </c>
      <c r="V37" s="158">
        <f>-U10/100</f>
        <v>-3.0331451515020732E-3</v>
      </c>
      <c r="W37" s="1"/>
      <c r="X37" s="1"/>
      <c r="Y37" s="1"/>
      <c r="Z37" s="1"/>
      <c r="AA37" s="1"/>
      <c r="AB37" s="1"/>
      <c r="AC37" s="1"/>
      <c r="AD37" s="7"/>
      <c r="AE37" s="1"/>
      <c r="AF37" s="1"/>
      <c r="AG37" s="1"/>
    </row>
    <row r="38" spans="1:33" x14ac:dyDescent="0.25">
      <c r="A38" s="8">
        <f t="shared" si="0"/>
        <v>-0.1836332</v>
      </c>
      <c r="B38" s="9">
        <v>0.1836332</v>
      </c>
      <c r="C38" s="9">
        <v>0.73352620000000002</v>
      </c>
      <c r="D38" s="10">
        <f t="shared" si="1"/>
        <v>0.68363320000000005</v>
      </c>
      <c r="E38" s="10">
        <f t="shared" si="2"/>
        <v>2.525747580864237E-2</v>
      </c>
      <c r="F38" s="10">
        <f t="shared" si="3"/>
        <v>1.5858450803546396E-2</v>
      </c>
      <c r="G38" s="10">
        <f t="shared" si="21"/>
        <v>0.14198225717521962</v>
      </c>
      <c r="H38" s="10">
        <f t="shared" si="4"/>
        <v>4.1115926612188769E-2</v>
      </c>
      <c r="I38" s="10">
        <f t="shared" si="5"/>
        <v>0.14198225717521962</v>
      </c>
      <c r="J38" s="10">
        <f t="shared" si="22"/>
        <v>5.3501621259160743E-4</v>
      </c>
      <c r="K38" s="12">
        <f t="shared" si="6"/>
        <v>-1.5849533147023018E-4</v>
      </c>
      <c r="L38" s="10">
        <f t="shared" si="7"/>
        <v>0.7333309243473245</v>
      </c>
      <c r="M38" s="13">
        <f t="shared" si="8"/>
        <v>3.8132580527850127E-8</v>
      </c>
      <c r="N38" s="14">
        <f t="shared" si="9"/>
        <v>0.14182113614966471</v>
      </c>
      <c r="O38" s="14">
        <f t="shared" si="10"/>
        <v>2.5959984875864543E-8</v>
      </c>
      <c r="P38" s="15">
        <v>36</v>
      </c>
      <c r="Q38" s="8">
        <f t="shared" si="11"/>
        <v>0.73292533904918045</v>
      </c>
      <c r="R38" s="201"/>
      <c r="S38" s="142" t="s">
        <v>33</v>
      </c>
      <c r="T38" s="142" t="s">
        <v>43</v>
      </c>
      <c r="U38" s="142" t="s">
        <v>25</v>
      </c>
      <c r="V38" s="159" t="s">
        <v>48</v>
      </c>
      <c r="W38" s="1"/>
      <c r="X38" s="1"/>
      <c r="Y38" s="1"/>
      <c r="Z38" s="1"/>
      <c r="AA38" s="1"/>
      <c r="AB38" s="1"/>
      <c r="AC38" s="1"/>
      <c r="AD38" s="7"/>
      <c r="AE38" s="1"/>
      <c r="AF38" s="1"/>
      <c r="AG38" s="1"/>
    </row>
    <row r="39" spans="1:33" x14ac:dyDescent="0.25">
      <c r="A39" s="8">
        <f t="shared" si="0"/>
        <v>-0.18264939999999999</v>
      </c>
      <c r="B39" s="9">
        <v>0.18264939999999999</v>
      </c>
      <c r="C39" s="9">
        <v>0.73352810000000002</v>
      </c>
      <c r="D39" s="10">
        <f t="shared" si="1"/>
        <v>0.68264939999999996</v>
      </c>
      <c r="E39" s="10">
        <f t="shared" si="2"/>
        <v>2.5257436368681444E-2</v>
      </c>
      <c r="F39" s="10">
        <f t="shared" si="3"/>
        <v>1.5852804044888005E-2</v>
      </c>
      <c r="G39" s="10">
        <f t="shared" si="21"/>
        <v>0.14104950874946587</v>
      </c>
      <c r="H39" s="10">
        <f t="shared" si="4"/>
        <v>4.1110240413569442E-2</v>
      </c>
      <c r="I39" s="10">
        <f t="shared" si="5"/>
        <v>0.14104950874946587</v>
      </c>
      <c r="J39" s="10">
        <f t="shared" si="22"/>
        <v>4.8965083696467595E-4</v>
      </c>
      <c r="K39" s="12">
        <f t="shared" si="6"/>
        <v>-1.4375122488410002E-4</v>
      </c>
      <c r="L39" s="10">
        <f t="shared" si="7"/>
        <v>0.73330679980772762</v>
      </c>
      <c r="M39" s="13">
        <f t="shared" si="8"/>
        <v>4.897377509980123E-8</v>
      </c>
      <c r="N39" s="14">
        <f t="shared" si="9"/>
        <v>0.14088274652000649</v>
      </c>
      <c r="O39" s="14">
        <f t="shared" si="10"/>
        <v>2.7809641174263877E-8</v>
      </c>
      <c r="P39" s="15">
        <v>37</v>
      </c>
      <c r="Q39" s="8">
        <f t="shared" si="11"/>
        <v>0.73292358527125689</v>
      </c>
      <c r="R39" s="201"/>
      <c r="S39" s="145">
        <f>T18</f>
        <v>2.5279656611376218E-2</v>
      </c>
      <c r="T39" s="160">
        <f>V35</f>
        <v>4.1277706844943959E-2</v>
      </c>
      <c r="U39" s="145">
        <f>V18</f>
        <v>0.216</v>
      </c>
      <c r="V39" s="161">
        <f>S10</f>
        <v>0.22500000000000001</v>
      </c>
      <c r="W39" s="1"/>
      <c r="X39" s="1"/>
      <c r="Y39" s="1"/>
      <c r="Z39" s="1"/>
      <c r="AA39" s="1"/>
      <c r="AB39" s="7"/>
      <c r="AC39" s="7"/>
      <c r="AD39" s="7"/>
      <c r="AE39" s="1"/>
      <c r="AF39" s="1"/>
      <c r="AG39" s="1"/>
    </row>
    <row r="40" spans="1:33" x14ac:dyDescent="0.25">
      <c r="A40" s="8">
        <f t="shared" si="0"/>
        <v>-0.18166650000000001</v>
      </c>
      <c r="B40" s="9">
        <v>0.18166650000000001</v>
      </c>
      <c r="C40" s="9">
        <v>0.73348049999999998</v>
      </c>
      <c r="D40" s="10">
        <f t="shared" si="1"/>
        <v>0.68166649999999995</v>
      </c>
      <c r="E40" s="10">
        <f t="shared" si="2"/>
        <v>2.5257396221907265E-2</v>
      </c>
      <c r="F40" s="10">
        <f t="shared" si="3"/>
        <v>1.5847066409559497E-2</v>
      </c>
      <c r="G40" s="10">
        <f t="shared" si="21"/>
        <v>0.14011394785689174</v>
      </c>
      <c r="H40" s="10">
        <f t="shared" si="4"/>
        <v>4.1104462631466755E-2</v>
      </c>
      <c r="I40" s="10">
        <f t="shared" si="5"/>
        <v>0.14011394785689174</v>
      </c>
      <c r="J40" s="10">
        <f t="shared" si="22"/>
        <v>4.4808951164151262E-4</v>
      </c>
      <c r="K40" s="12">
        <f t="shared" si="6"/>
        <v>-1.3038142819443938E-4</v>
      </c>
      <c r="L40" s="10">
        <f t="shared" si="7"/>
        <v>0.73328434529730657</v>
      </c>
      <c r="M40" s="13">
        <f t="shared" si="8"/>
        <v>3.8476667388739052E-8</v>
      </c>
      <c r="N40" s="14">
        <f t="shared" si="9"/>
        <v>0.13994145606483643</v>
      </c>
      <c r="O40" s="14">
        <f t="shared" si="10"/>
        <v>2.9753418326451295E-8</v>
      </c>
      <c r="P40" s="15">
        <v>38</v>
      </c>
      <c r="Q40" s="8">
        <f t="shared" si="11"/>
        <v>0.73292180326873446</v>
      </c>
      <c r="R40" s="201"/>
      <c r="S40" s="142" t="s">
        <v>26</v>
      </c>
      <c r="T40" s="142" t="s">
        <v>27</v>
      </c>
      <c r="U40" s="142" t="s">
        <v>28</v>
      </c>
      <c r="V40" s="159" t="s">
        <v>29</v>
      </c>
      <c r="W40" s="1"/>
      <c r="X40" s="1"/>
      <c r="Y40" s="1"/>
      <c r="Z40" s="1"/>
      <c r="AA40" s="1"/>
      <c r="AB40" s="1"/>
      <c r="AC40" s="1"/>
      <c r="AD40" s="7"/>
      <c r="AE40" s="1"/>
      <c r="AF40" s="1"/>
      <c r="AG40" s="1"/>
    </row>
    <row r="41" spans="1:33" x14ac:dyDescent="0.25">
      <c r="A41" s="8">
        <f t="shared" si="0"/>
        <v>-0.18068490000000001</v>
      </c>
      <c r="B41" s="9">
        <v>0.18068490000000001</v>
      </c>
      <c r="C41" s="9">
        <v>0.73349759999999997</v>
      </c>
      <c r="D41" s="10">
        <f t="shared" si="1"/>
        <v>0.68068490000000004</v>
      </c>
      <c r="E41" s="10">
        <f t="shared" si="2"/>
        <v>2.5257355380152689E-2</v>
      </c>
      <c r="F41" s="10">
        <f t="shared" si="3"/>
        <v>1.5841240095446282E-2</v>
      </c>
      <c r="G41" s="10">
        <f t="shared" si="21"/>
        <v>0.13917626674633229</v>
      </c>
      <c r="H41" s="10">
        <f t="shared" si="4"/>
        <v>4.1098595475598979E-2</v>
      </c>
      <c r="I41" s="10">
        <f t="shared" si="5"/>
        <v>0.13917626674633229</v>
      </c>
      <c r="J41" s="10">
        <f t="shared" si="22"/>
        <v>4.1003777806873615E-4</v>
      </c>
      <c r="K41" s="12">
        <f t="shared" si="6"/>
        <v>-1.1826305132026866E-4</v>
      </c>
      <c r="L41" s="10">
        <f t="shared" si="7"/>
        <v>0.73326344207549321</v>
      </c>
      <c r="M41" s="13">
        <f t="shared" si="8"/>
        <v>5.4829933609314233E-8</v>
      </c>
      <c r="N41" s="14">
        <f t="shared" si="9"/>
        <v>0.13899795944459775</v>
      </c>
      <c r="O41" s="14">
        <f t="shared" si="10"/>
        <v>3.1793493851853247E-8</v>
      </c>
      <c r="P41" s="15">
        <v>39</v>
      </c>
      <c r="Q41" s="8">
        <f t="shared" si="11"/>
        <v>0.73291999372423544</v>
      </c>
      <c r="R41" s="201"/>
      <c r="S41" s="145">
        <v>0</v>
      </c>
      <c r="T41" s="145">
        <f>T19</f>
        <v>0.31058134935091175</v>
      </c>
      <c r="U41" s="145">
        <f>V19</f>
        <v>1E-3</v>
      </c>
      <c r="V41" s="162">
        <v>100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8">
        <f t="shared" si="0"/>
        <v>-0.1797058</v>
      </c>
      <c r="B42" s="9">
        <v>0.1797058</v>
      </c>
      <c r="C42" s="9">
        <v>0.73346009999999995</v>
      </c>
      <c r="D42" s="10">
        <f t="shared" si="1"/>
        <v>0.67970580000000003</v>
      </c>
      <c r="E42" s="10">
        <f t="shared" si="2"/>
        <v>2.5257313889836042E-2</v>
      </c>
      <c r="F42" s="10">
        <f t="shared" si="3"/>
        <v>1.5835332213773864E-2</v>
      </c>
      <c r="G42" s="10">
        <f t="shared" si="21"/>
        <v>0.13823790712156392</v>
      </c>
      <c r="H42" s="10">
        <f t="shared" si="4"/>
        <v>4.1092646103609909E-2</v>
      </c>
      <c r="I42" s="10">
        <f t="shared" si="5"/>
        <v>0.13823790712156392</v>
      </c>
      <c r="J42" s="10">
        <f t="shared" si="22"/>
        <v>3.7524677482617352E-4</v>
      </c>
      <c r="K42" s="12">
        <f t="shared" si="6"/>
        <v>-1.0729166767392545E-4</v>
      </c>
      <c r="L42" s="10">
        <f t="shared" si="7"/>
        <v>0.73324399267348284</v>
      </c>
      <c r="M42" s="13">
        <f t="shared" si="8"/>
        <v>4.6702376574373688E-8</v>
      </c>
      <c r="N42" s="14">
        <f t="shared" si="9"/>
        <v>0.13805370568490682</v>
      </c>
      <c r="O42" s="14">
        <f t="shared" si="10"/>
        <v>3.3930169266537529E-8</v>
      </c>
      <c r="P42" s="15">
        <v>40</v>
      </c>
      <c r="Q42" s="8">
        <f t="shared" si="11"/>
        <v>0.73291815884637379</v>
      </c>
      <c r="R42" s="201"/>
      <c r="S42" s="142" t="s">
        <v>30</v>
      </c>
      <c r="T42" s="163" t="s">
        <v>98</v>
      </c>
      <c r="U42" s="163" t="s">
        <v>99</v>
      </c>
      <c r="V42" s="159" t="s">
        <v>102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8">
        <f t="shared" si="0"/>
        <v>-0.178729</v>
      </c>
      <c r="B43" s="9">
        <v>0.178729</v>
      </c>
      <c r="C43" s="9">
        <v>0.73343499999999995</v>
      </c>
      <c r="D43" s="10">
        <f t="shared" si="1"/>
        <v>0.67872900000000003</v>
      </c>
      <c r="E43" s="10">
        <f t="shared" si="2"/>
        <v>2.5257271739328461E-2</v>
      </c>
      <c r="F43" s="10">
        <f t="shared" si="3"/>
        <v>1.5829341589143602E-2</v>
      </c>
      <c r="G43" s="10">
        <f t="shared" si="21"/>
        <v>0.13729895379028625</v>
      </c>
      <c r="H43" s="10">
        <f t="shared" si="4"/>
        <v>4.1086613328472063E-2</v>
      </c>
      <c r="I43" s="10">
        <f t="shared" si="5"/>
        <v>0.13729895379028625</v>
      </c>
      <c r="J43" s="10">
        <f t="shared" si="22"/>
        <v>3.4343288124168446E-4</v>
      </c>
      <c r="K43" s="12">
        <f t="shared" si="6"/>
        <v>-9.7355443844256249E-5</v>
      </c>
      <c r="L43" s="10">
        <f t="shared" si="7"/>
        <v>0.73322587654241278</v>
      </c>
      <c r="M43" s="13">
        <f t="shared" si="8"/>
        <v>4.3732620513212098E-8</v>
      </c>
      <c r="N43" s="14">
        <f t="shared" si="9"/>
        <v>0.13710877865380922</v>
      </c>
      <c r="O43" s="14">
        <f t="shared" si="10"/>
        <v>3.6166582534060323E-8</v>
      </c>
      <c r="P43" s="15">
        <v>41</v>
      </c>
      <c r="Q43" s="8">
        <f t="shared" si="11"/>
        <v>0.73291629827009275</v>
      </c>
      <c r="R43" s="201"/>
      <c r="S43" s="220">
        <f>V20</f>
        <v>0.70010205060548014</v>
      </c>
      <c r="T43" s="164">
        <f>LOOKUP(-T3,A2:A700,P2:P700)</f>
        <v>284</v>
      </c>
      <c r="U43" s="164">
        <f>IF(LOOKUP(-T$4,A:A,P:P)=0,1,LOOKUP(-T$4,A:A,P:P))</f>
        <v>134</v>
      </c>
      <c r="V43" s="165">
        <f>V14</f>
        <v>70.360583638450024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8">
        <f t="shared" si="0"/>
        <v>-0.17775550000000001</v>
      </c>
      <c r="B44" s="9">
        <v>0.17775550000000001</v>
      </c>
      <c r="C44" s="9">
        <v>0.73341829999999997</v>
      </c>
      <c r="D44" s="10">
        <f t="shared" si="1"/>
        <v>0.67775549999999996</v>
      </c>
      <c r="E44" s="10">
        <f t="shared" si="2"/>
        <v>2.5257228968810001E-2</v>
      </c>
      <c r="F44" s="10">
        <f t="shared" si="3"/>
        <v>1.5823274405486788E-2</v>
      </c>
      <c r="G44" s="10">
        <f t="shared" si="21"/>
        <v>0.13636062507547683</v>
      </c>
      <c r="H44" s="10">
        <f t="shared" si="4"/>
        <v>4.1080503374296785E-2</v>
      </c>
      <c r="I44" s="10">
        <f t="shared" si="5"/>
        <v>0.13636062507547683</v>
      </c>
      <c r="J44" s="10">
        <f t="shared" si="22"/>
        <v>3.1437155022639377E-4</v>
      </c>
      <c r="K44" s="12">
        <f t="shared" si="6"/>
        <v>-8.8364375801000232E-5</v>
      </c>
      <c r="L44" s="10">
        <f t="shared" si="7"/>
        <v>0.73320900262734801</v>
      </c>
      <c r="M44" s="13">
        <f t="shared" si="8"/>
        <v>4.3805390199014262E-8</v>
      </c>
      <c r="N44" s="14">
        <f t="shared" si="9"/>
        <v>0.13616440308349709</v>
      </c>
      <c r="O44" s="14">
        <f t="shared" si="10"/>
        <v>3.8503070136499022E-8</v>
      </c>
      <c r="P44" s="15">
        <v>42</v>
      </c>
      <c r="Q44" s="8">
        <f t="shared" si="11"/>
        <v>0.73291441391600576</v>
      </c>
      <c r="R44" s="201"/>
      <c r="S44" s="203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8">
        <f t="shared" si="0"/>
        <v>-0.17678550000000001</v>
      </c>
      <c r="B45" s="9">
        <v>0.17678550000000001</v>
      </c>
      <c r="C45" s="9">
        <v>0.73340709999999998</v>
      </c>
      <c r="D45" s="10">
        <f t="shared" si="1"/>
        <v>0.67678550000000004</v>
      </c>
      <c r="E45" s="10">
        <f t="shared" si="2"/>
        <v>2.5257185584799457E-2</v>
      </c>
      <c r="F45" s="10">
        <f t="shared" si="3"/>
        <v>1.5817132045900371E-2</v>
      </c>
      <c r="G45" s="10">
        <f t="shared" si="21"/>
        <v>0.13542335383133969</v>
      </c>
      <c r="H45" s="10">
        <f t="shared" si="4"/>
        <v>4.1074317630699818E-2</v>
      </c>
      <c r="I45" s="10">
        <f t="shared" si="5"/>
        <v>0.13542335383133969</v>
      </c>
      <c r="J45" s="10">
        <f t="shared" si="22"/>
        <v>2.8782853796050623E-4</v>
      </c>
      <c r="K45" s="12">
        <f t="shared" si="6"/>
        <v>-8.0228296372970387E-5</v>
      </c>
      <c r="L45" s="10">
        <f t="shared" si="7"/>
        <v>0.73319327092235032</v>
      </c>
      <c r="M45" s="13">
        <f t="shared" si="8"/>
        <v>4.5722874448505691E-8</v>
      </c>
      <c r="N45" s="14">
        <f t="shared" si="9"/>
        <v>0.13522101345711945</v>
      </c>
      <c r="O45" s="14">
        <f t="shared" si="10"/>
        <v>4.0941627039584107E-8</v>
      </c>
      <c r="P45" s="15">
        <v>43</v>
      </c>
      <c r="Q45" s="8">
        <f t="shared" si="11"/>
        <v>0.73291250621367732</v>
      </c>
      <c r="R45" s="201"/>
      <c r="S45" s="20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8">
        <f t="shared" si="0"/>
        <v>-0.17581949999999999</v>
      </c>
      <c r="B46" s="9">
        <v>0.17581949999999999</v>
      </c>
      <c r="C46" s="9">
        <v>0.73339969999999999</v>
      </c>
      <c r="D46" s="10">
        <f t="shared" si="1"/>
        <v>0.67581950000000002</v>
      </c>
      <c r="E46" s="10">
        <f t="shared" si="2"/>
        <v>2.525714160756937E-2</v>
      </c>
      <c r="F46" s="10">
        <f t="shared" si="3"/>
        <v>1.5810917831486263E-2</v>
      </c>
      <c r="G46" s="10">
        <f t="shared" si="21"/>
        <v>0.13448784506154976</v>
      </c>
      <c r="H46" s="10">
        <f t="shared" si="4"/>
        <v>4.1068059439055629E-2</v>
      </c>
      <c r="I46" s="10">
        <f t="shared" si="5"/>
        <v>0.13448784506154973</v>
      </c>
      <c r="J46" s="10">
        <f t="shared" si="22"/>
        <v>2.6359549939460205E-4</v>
      </c>
      <c r="K46" s="12">
        <f t="shared" si="6"/>
        <v>-7.2867649648111706E-5</v>
      </c>
      <c r="L46" s="10">
        <f t="shared" si="7"/>
        <v>0.73317859299835597</v>
      </c>
      <c r="M46" s="13">
        <f t="shared" si="8"/>
        <v>4.8888306176007079E-8</v>
      </c>
      <c r="N46" s="14">
        <f t="shared" si="9"/>
        <v>0.13427931834677378</v>
      </c>
      <c r="O46" s="14">
        <f t="shared" si="10"/>
        <v>4.3483390775249279E-8</v>
      </c>
      <c r="P46" s="15">
        <v>44</v>
      </c>
      <c r="Q46" s="8">
        <f t="shared" si="11"/>
        <v>0.73291057619457933</v>
      </c>
      <c r="R46" s="201"/>
      <c r="S46" s="203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8">
        <f t="shared" si="0"/>
        <v>-0.17485800000000001</v>
      </c>
      <c r="B47" s="9">
        <v>0.17485800000000001</v>
      </c>
      <c r="C47" s="9">
        <v>0.73339480000000001</v>
      </c>
      <c r="D47" s="10">
        <f t="shared" si="1"/>
        <v>0.67485799999999996</v>
      </c>
      <c r="E47" s="10">
        <f t="shared" si="2"/>
        <v>2.5257097058388463E-2</v>
      </c>
      <c r="F47" s="10">
        <f t="shared" si="3"/>
        <v>1.5804635204451068E-2</v>
      </c>
      <c r="G47" s="10">
        <f t="shared" si="21"/>
        <v>0.13355478860136025</v>
      </c>
      <c r="H47" s="10">
        <f t="shared" si="4"/>
        <v>4.1061732262839531E-2</v>
      </c>
      <c r="I47" s="10">
        <f t="shared" si="5"/>
        <v>0.13355478860136025</v>
      </c>
      <c r="J47" s="10">
        <f t="shared" si="22"/>
        <v>2.4147913580023289E-4</v>
      </c>
      <c r="K47" s="12">
        <f t="shared" si="6"/>
        <v>-6.620977143767767E-5</v>
      </c>
      <c r="L47" s="10">
        <f t="shared" si="7"/>
        <v>0.73316488615779718</v>
      </c>
      <c r="M47" s="13">
        <f t="shared" si="8"/>
        <v>5.2860374836469426E-8</v>
      </c>
      <c r="N47" s="14">
        <f t="shared" si="9"/>
        <v>0.13334001128264888</v>
      </c>
      <c r="O47" s="14">
        <f t="shared" si="10"/>
        <v>4.6129296632842049E-8</v>
      </c>
      <c r="P47" s="15">
        <v>45</v>
      </c>
      <c r="Q47" s="8">
        <f t="shared" si="11"/>
        <v>0.73290862492779729</v>
      </c>
      <c r="R47" s="201"/>
      <c r="S47" s="20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8">
        <f t="shared" si="0"/>
        <v>-0.17390079999999999</v>
      </c>
      <c r="B48" s="9">
        <v>0.17390079999999999</v>
      </c>
      <c r="C48" s="9">
        <v>0.73339149999999997</v>
      </c>
      <c r="D48" s="10">
        <f t="shared" si="1"/>
        <v>0.67390079999999997</v>
      </c>
      <c r="E48" s="10">
        <f t="shared" si="2"/>
        <v>2.5257051926303141E-2</v>
      </c>
      <c r="F48" s="10">
        <f t="shared" si="3"/>
        <v>1.5798283055401614E-2</v>
      </c>
      <c r="G48" s="10">
        <f t="shared" si="21"/>
        <v>0.1326241786651931</v>
      </c>
      <c r="H48" s="10">
        <f t="shared" si="4"/>
        <v>4.1055334981704765E-2</v>
      </c>
      <c r="I48" s="10">
        <f t="shared" si="5"/>
        <v>0.1326241786651931</v>
      </c>
      <c r="J48" s="10">
        <f t="shared" si="22"/>
        <v>2.2128635310212827E-4</v>
      </c>
      <c r="K48" s="12">
        <f t="shared" si="6"/>
        <v>-6.0184187600750789E-5</v>
      </c>
      <c r="L48" s="10">
        <f t="shared" si="7"/>
        <v>0.73315206420386392</v>
      </c>
      <c r="M48" s="13">
        <f t="shared" si="8"/>
        <v>5.7329500471306983E-8</v>
      </c>
      <c r="N48" s="14">
        <f t="shared" si="9"/>
        <v>0.13240308565542516</v>
      </c>
      <c r="O48" s="14">
        <f t="shared" si="10"/>
        <v>4.8882118968247291E-8</v>
      </c>
      <c r="P48" s="15">
        <v>46</v>
      </c>
      <c r="Q48" s="8">
        <f t="shared" si="11"/>
        <v>0.73290665206877426</v>
      </c>
      <c r="R48" s="201"/>
      <c r="S48" s="203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8">
        <f t="shared" si="0"/>
        <v>-0.1729473</v>
      </c>
      <c r="B49" s="9">
        <v>0.1729473</v>
      </c>
      <c r="C49" s="9">
        <v>0.73338919999999996</v>
      </c>
      <c r="D49" s="10">
        <f t="shared" si="1"/>
        <v>0.67294730000000003</v>
      </c>
      <c r="E49" s="10">
        <f t="shared" si="2"/>
        <v>2.5257006179822395E-2</v>
      </c>
      <c r="F49" s="10">
        <f t="shared" si="3"/>
        <v>1.5791857408233013E-2</v>
      </c>
      <c r="G49" s="10">
        <f t="shared" si="21"/>
        <v>0.13169560149632287</v>
      </c>
      <c r="H49" s="10">
        <f t="shared" si="4"/>
        <v>4.1048863588055415E-2</v>
      </c>
      <c r="I49" s="10">
        <f t="shared" si="5"/>
        <v>0.13169560149632289</v>
      </c>
      <c r="J49" s="10">
        <f t="shared" si="22"/>
        <v>2.0283491562171434E-4</v>
      </c>
      <c r="K49" s="12">
        <f t="shared" si="6"/>
        <v>-5.4725667502297951E-5</v>
      </c>
      <c r="L49" s="10">
        <f t="shared" si="7"/>
        <v>0.73314004357242446</v>
      </c>
      <c r="M49" s="13">
        <f t="shared" si="8"/>
        <v>6.2078925402186955E-8</v>
      </c>
      <c r="N49" s="14">
        <f t="shared" si="9"/>
        <v>0.13146812405461747</v>
      </c>
      <c r="O49" s="14">
        <f t="shared" si="10"/>
        <v>5.1745986484845459E-8</v>
      </c>
      <c r="P49" s="15">
        <v>47</v>
      </c>
      <c r="Q49" s="8">
        <f t="shared" si="11"/>
        <v>0.73290465638260616</v>
      </c>
      <c r="R49" s="201"/>
      <c r="S49" s="22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8">
        <f t="shared" si="0"/>
        <v>-0.17199790000000001</v>
      </c>
      <c r="B50" s="9">
        <v>0.17199790000000001</v>
      </c>
      <c r="C50" s="9">
        <v>0.73338769999999998</v>
      </c>
      <c r="D50" s="10">
        <f t="shared" si="1"/>
        <v>0.67199790000000004</v>
      </c>
      <c r="E50" s="10">
        <f t="shared" si="2"/>
        <v>2.5256959834172032E-2</v>
      </c>
      <c r="F50" s="10">
        <f t="shared" si="3"/>
        <v>1.5785360867599345E-2</v>
      </c>
      <c r="G50" s="10">
        <f t="shared" si="21"/>
        <v>0.13076960075122385</v>
      </c>
      <c r="H50" s="10">
        <f t="shared" si="4"/>
        <v>4.1042320701771377E-2</v>
      </c>
      <c r="I50" s="10">
        <f t="shared" si="5"/>
        <v>0.13076960075122385</v>
      </c>
      <c r="J50" s="10">
        <f t="shared" si="22"/>
        <v>1.8597854700478657E-4</v>
      </c>
      <c r="K50" s="12">
        <f t="shared" si="6"/>
        <v>-4.9781342849472618E-5</v>
      </c>
      <c r="L50" s="10">
        <f t="shared" si="7"/>
        <v>0.73312876022091722</v>
      </c>
      <c r="M50" s="13">
        <f t="shared" si="8"/>
        <v>6.7049809191426657E-8</v>
      </c>
      <c r="N50" s="14">
        <f t="shared" si="9"/>
        <v>0.13053567304096125</v>
      </c>
      <c r="O50" s="14">
        <f t="shared" si="10"/>
        <v>5.4722173628699952E-8</v>
      </c>
      <c r="P50" s="15">
        <v>48</v>
      </c>
      <c r="Q50" s="8">
        <f t="shared" si="11"/>
        <v>0.73290263867825012</v>
      </c>
      <c r="R50" s="201"/>
      <c r="S50" s="22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8">
        <f t="shared" si="0"/>
        <v>-0.17105100000000001</v>
      </c>
      <c r="B51" s="9">
        <v>0.17105100000000001</v>
      </c>
      <c r="C51" s="9">
        <v>0.73338680000000001</v>
      </c>
      <c r="D51" s="10">
        <f t="shared" si="1"/>
        <v>0.67105100000000006</v>
      </c>
      <c r="E51" s="10">
        <f t="shared" si="2"/>
        <v>2.5256912805243809E-2</v>
      </c>
      <c r="F51" s="10">
        <f t="shared" si="3"/>
        <v>1.5778782142433889E-2</v>
      </c>
      <c r="G51" s="10">
        <f t="shared" si="21"/>
        <v>0.12984475403049472</v>
      </c>
      <c r="H51" s="10">
        <f t="shared" si="4"/>
        <v>4.1035694947677698E-2</v>
      </c>
      <c r="I51" s="10">
        <f t="shared" si="5"/>
        <v>0.12984475403049472</v>
      </c>
      <c r="J51" s="10">
        <f t="shared" si="22"/>
        <v>1.70551021827586E-4</v>
      </c>
      <c r="K51" s="12">
        <f t="shared" si="6"/>
        <v>-4.5294011016794712E-5</v>
      </c>
      <c r="L51" s="10">
        <f t="shared" si="7"/>
        <v>0.73311813289306293</v>
      </c>
      <c r="M51" s="13">
        <f t="shared" si="8"/>
        <v>7.2182014349935293E-8</v>
      </c>
      <c r="N51" s="14">
        <f t="shared" si="9"/>
        <v>0.12960429934669049</v>
      </c>
      <c r="O51" s="14">
        <f t="shared" si="10"/>
        <v>5.7818454963395363E-8</v>
      </c>
      <c r="P51" s="15">
        <v>49</v>
      </c>
      <c r="Q51" s="8">
        <f t="shared" si="11"/>
        <v>0.73290059544891117</v>
      </c>
      <c r="R51" s="201"/>
      <c r="S51" s="22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8">
        <f t="shared" si="0"/>
        <v>-0.17010629999999999</v>
      </c>
      <c r="B52" s="9">
        <v>0.17010629999999999</v>
      </c>
      <c r="C52" s="9">
        <v>0.73335349999999999</v>
      </c>
      <c r="D52" s="10">
        <f t="shared" si="1"/>
        <v>0.67010630000000004</v>
      </c>
      <c r="E52" s="10">
        <f t="shared" si="2"/>
        <v>2.5256865069155848E-2</v>
      </c>
      <c r="F52" s="10">
        <f t="shared" si="3"/>
        <v>1.5772118441522841E-2</v>
      </c>
      <c r="G52" s="10">
        <f t="shared" si="21"/>
        <v>0.12892089093828135</v>
      </c>
      <c r="H52" s="10">
        <f t="shared" si="4"/>
        <v>4.1028983510678678E-2</v>
      </c>
      <c r="I52" s="10">
        <f t="shared" si="5"/>
        <v>0.12892089093828135</v>
      </c>
      <c r="J52" s="10">
        <f t="shared" si="22"/>
        <v>1.5642555103995764E-4</v>
      </c>
      <c r="K52" s="12">
        <f t="shared" si="6"/>
        <v>-4.1219386620069922E-5</v>
      </c>
      <c r="L52" s="10">
        <f t="shared" si="7"/>
        <v>0.73310810279058158</v>
      </c>
      <c r="M52" s="13">
        <f t="shared" si="8"/>
        <v>6.0219790390341791E-8</v>
      </c>
      <c r="N52" s="14">
        <f t="shared" si="9"/>
        <v>0.12867383018306702</v>
      </c>
      <c r="O52" s="14">
        <f t="shared" si="10"/>
        <v>6.1039016767074546E-8</v>
      </c>
      <c r="P52" s="15">
        <v>50</v>
      </c>
      <c r="Q52" s="8">
        <f t="shared" si="11"/>
        <v>0.73289852582769055</v>
      </c>
      <c r="R52" s="201"/>
      <c r="S52" s="22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8">
        <f t="shared" si="0"/>
        <v>-0.16916510000000001</v>
      </c>
      <c r="B53" s="9">
        <v>0.16916510000000001</v>
      </c>
      <c r="C53" s="9">
        <v>0.73333130000000002</v>
      </c>
      <c r="D53" s="10">
        <f t="shared" si="1"/>
        <v>0.66916510000000007</v>
      </c>
      <c r="E53" s="10">
        <f t="shared" si="2"/>
        <v>2.5256816683355179E-2</v>
      </c>
      <c r="F53" s="10">
        <f t="shared" si="3"/>
        <v>1.5765378323017342E-2</v>
      </c>
      <c r="G53" s="10">
        <f t="shared" si="21"/>
        <v>0.12799939672912672</v>
      </c>
      <c r="H53" s="10">
        <f t="shared" si="4"/>
        <v>4.1022195006372511E-2</v>
      </c>
      <c r="I53" s="10">
        <f t="shared" si="5"/>
        <v>0.12799939672912672</v>
      </c>
      <c r="J53" s="10">
        <f t="shared" si="22"/>
        <v>1.4350826450078603E-4</v>
      </c>
      <c r="K53" s="12">
        <f t="shared" si="6"/>
        <v>-3.7523732470204925E-5</v>
      </c>
      <c r="L53" s="10">
        <f t="shared" si="7"/>
        <v>0.73309863185752655</v>
      </c>
      <c r="M53" s="13">
        <f t="shared" si="8"/>
        <v>5.413446452205442E-8</v>
      </c>
      <c r="N53" s="14">
        <f t="shared" si="9"/>
        <v>0.12774565967789611</v>
      </c>
      <c r="O53" s="14">
        <f t="shared" si="10"/>
        <v>6.4382491167203663E-8</v>
      </c>
      <c r="P53" s="15">
        <v>51</v>
      </c>
      <c r="Q53" s="8">
        <f t="shared" si="11"/>
        <v>0.73289643247259029</v>
      </c>
      <c r="R53" s="201"/>
      <c r="S53" s="22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8">
        <f t="shared" si="0"/>
        <v>-0.1682283</v>
      </c>
      <c r="B54" s="9">
        <v>0.1682283</v>
      </c>
      <c r="C54" s="9">
        <v>0.73331650000000004</v>
      </c>
      <c r="D54" s="10">
        <f t="shared" si="1"/>
        <v>0.6682283</v>
      </c>
      <c r="E54" s="10">
        <f t="shared" si="2"/>
        <v>2.5256767688277719E-2</v>
      </c>
      <c r="F54" s="10">
        <f t="shared" si="3"/>
        <v>1.5758567918550757E-2</v>
      </c>
      <c r="G54" s="10">
        <f t="shared" si="21"/>
        <v>0.12708126009749884</v>
      </c>
      <c r="H54" s="10">
        <f t="shared" si="4"/>
        <v>4.1015335606828483E-2</v>
      </c>
      <c r="I54" s="10">
        <f t="shared" si="5"/>
        <v>0.12708126009749884</v>
      </c>
      <c r="J54" s="10">
        <f t="shared" si="22"/>
        <v>1.317042956726686E-4</v>
      </c>
      <c r="K54" s="12">
        <f t="shared" si="6"/>
        <v>-3.4173865732602048E-5</v>
      </c>
      <c r="L54" s="10">
        <f t="shared" si="7"/>
        <v>0.73308967980207651</v>
      </c>
      <c r="M54" s="13">
        <f t="shared" si="8"/>
        <v>5.1447402186068131E-8</v>
      </c>
      <c r="N54" s="14">
        <f t="shared" si="9"/>
        <v>0.12682078298945831</v>
      </c>
      <c r="O54" s="14">
        <f t="shared" si="10"/>
        <v>6.7848323813157896E-8</v>
      </c>
      <c r="P54" s="15">
        <v>52</v>
      </c>
      <c r="Q54" s="8">
        <f t="shared" si="11"/>
        <v>0.73289431728798149</v>
      </c>
      <c r="R54" s="201"/>
      <c r="S54" s="22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8">
        <f t="shared" si="0"/>
        <v>-0.16729759999999999</v>
      </c>
      <c r="B55" s="9">
        <v>0.16729759999999999</v>
      </c>
      <c r="C55" s="9">
        <v>0.73330660000000003</v>
      </c>
      <c r="D55" s="10">
        <f t="shared" si="1"/>
        <v>0.66729759999999994</v>
      </c>
      <c r="E55" s="10">
        <f t="shared" si="2"/>
        <v>2.525671817011426E-2</v>
      </c>
      <c r="F55" s="10">
        <f t="shared" si="3"/>
        <v>1.5751699653588885E-2</v>
      </c>
      <c r="G55" s="10">
        <f t="shared" si="21"/>
        <v>0.12616824871774024</v>
      </c>
      <c r="H55" s="10">
        <f t="shared" si="4"/>
        <v>4.1008417823703153E-2</v>
      </c>
      <c r="I55" s="10">
        <f t="shared" si="5"/>
        <v>0.12616824871774024</v>
      </c>
      <c r="J55" s="10">
        <f t="shared" si="22"/>
        <v>1.2093345855659949E-4</v>
      </c>
      <c r="K55" s="12">
        <f t="shared" si="6"/>
        <v>-3.114154844592525E-5</v>
      </c>
      <c r="L55" s="10">
        <f t="shared" si="7"/>
        <v>0.73308121588209585</v>
      </c>
      <c r="M55" s="13">
        <f t="shared" si="8"/>
        <v>5.0798000603446014E-8</v>
      </c>
      <c r="N55" s="14">
        <f t="shared" si="9"/>
        <v>0.12590098047324907</v>
      </c>
      <c r="O55" s="14">
        <f t="shared" si="10"/>
        <v>7.1432314513388881E-8</v>
      </c>
      <c r="P55" s="15">
        <v>53</v>
      </c>
      <c r="Q55" s="8">
        <f t="shared" si="11"/>
        <v>0.73289218413298185</v>
      </c>
      <c r="R55" s="201"/>
      <c r="S55" s="22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8">
        <f t="shared" si="0"/>
        <v>-0.1663734</v>
      </c>
      <c r="B56" s="9">
        <v>0.1663734</v>
      </c>
      <c r="C56" s="9">
        <v>0.73329999999999995</v>
      </c>
      <c r="D56" s="10">
        <f t="shared" si="1"/>
        <v>0.6663734</v>
      </c>
      <c r="E56" s="10">
        <f t="shared" si="2"/>
        <v>2.525666815001628E-2</v>
      </c>
      <c r="F56" s="10">
        <f t="shared" si="3"/>
        <v>1.5744776859980467E-2</v>
      </c>
      <c r="G56" s="10">
        <f t="shared" si="21"/>
        <v>0.12526084979742499</v>
      </c>
      <c r="H56" s="10">
        <f t="shared" si="4"/>
        <v>4.1001445009996751E-2</v>
      </c>
      <c r="I56" s="10">
        <f t="shared" si="5"/>
        <v>0.12526084979742499</v>
      </c>
      <c r="J56" s="10">
        <f t="shared" si="22"/>
        <v>1.1110519257825709E-4</v>
      </c>
      <c r="K56" s="12">
        <f t="shared" si="6"/>
        <v>-2.8396338734562979E-5</v>
      </c>
      <c r="L56" s="10">
        <f t="shared" si="7"/>
        <v>0.73307319953037842</v>
      </c>
      <c r="M56" s="13">
        <f t="shared" si="8"/>
        <v>5.1438453020548969E-8</v>
      </c>
      <c r="N56" s="14">
        <f t="shared" si="9"/>
        <v>0.1249867430104239</v>
      </c>
      <c r="O56" s="14">
        <f t="shared" si="10"/>
        <v>7.5134530680066057E-8</v>
      </c>
      <c r="P56" s="15">
        <v>54</v>
      </c>
      <c r="Q56" s="8">
        <f t="shared" si="11"/>
        <v>0.73289003404240172</v>
      </c>
      <c r="R56" s="201"/>
      <c r="S56" s="22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8">
        <f t="shared" si="0"/>
        <v>-0.1654571</v>
      </c>
      <c r="B57" s="9">
        <v>0.1654571</v>
      </c>
      <c r="C57" s="9">
        <v>0.73329569999999999</v>
      </c>
      <c r="D57" s="10">
        <f t="shared" si="1"/>
        <v>0.66545710000000002</v>
      </c>
      <c r="E57" s="10">
        <f t="shared" si="2"/>
        <v>2.5256617705951692E-2</v>
      </c>
      <c r="F57" s="10">
        <f t="shared" si="3"/>
        <v>1.5737810682667587E-2</v>
      </c>
      <c r="G57" s="10">
        <f t="shared" si="21"/>
        <v>0.1243605256652415</v>
      </c>
      <c r="H57" s="10">
        <f t="shared" si="4"/>
        <v>4.0994428388619282E-2</v>
      </c>
      <c r="I57" s="10">
        <f t="shared" si="5"/>
        <v>0.12436052566524151</v>
      </c>
      <c r="J57" s="10">
        <f t="shared" si="22"/>
        <v>1.0214594613921219E-4</v>
      </c>
      <c r="K57" s="12">
        <f t="shared" si="6"/>
        <v>-2.591325022729826E-5</v>
      </c>
      <c r="L57" s="10">
        <f t="shared" si="7"/>
        <v>0.73306560167004842</v>
      </c>
      <c r="M57" s="13">
        <f t="shared" si="8"/>
        <v>5.2945241446505248E-8</v>
      </c>
      <c r="N57" s="14">
        <f t="shared" si="9"/>
        <v>0.12407954431245793</v>
      </c>
      <c r="O57" s="14">
        <f t="shared" si="10"/>
        <v>7.8950520612090488E-8</v>
      </c>
      <c r="P57" s="15">
        <v>55</v>
      </c>
      <c r="Q57" s="8">
        <f t="shared" si="11"/>
        <v>0.73288787047765203</v>
      </c>
      <c r="R57" s="201"/>
      <c r="S57" s="22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8">
        <f t="shared" si="0"/>
        <v>-0.16454830000000001</v>
      </c>
      <c r="B58" s="9">
        <v>0.16454830000000001</v>
      </c>
      <c r="C58" s="9">
        <v>0.73329279999999997</v>
      </c>
      <c r="D58" s="10">
        <f t="shared" si="1"/>
        <v>0.66454829999999998</v>
      </c>
      <c r="E58" s="10">
        <f t="shared" si="2"/>
        <v>2.5256566819407338E-2</v>
      </c>
      <c r="F58" s="10">
        <f t="shared" si="3"/>
        <v>1.5730798892702295E-2</v>
      </c>
      <c r="G58" s="10">
        <f t="shared" si="21"/>
        <v>0.12346696357873058</v>
      </c>
      <c r="H58" s="10">
        <f t="shared" si="4"/>
        <v>4.0987365712109619E-2</v>
      </c>
      <c r="I58" s="10">
        <f t="shared" si="5"/>
        <v>0.12346696357873058</v>
      </c>
      <c r="J58" s="10">
        <f t="shared" si="22"/>
        <v>9.3970709159811125E-5</v>
      </c>
      <c r="K58" s="12">
        <f t="shared" si="6"/>
        <v>-2.3664757137270193E-5</v>
      </c>
      <c r="L58" s="10">
        <f t="shared" si="7"/>
        <v>0.73305838105122278</v>
      </c>
      <c r="M58" s="13">
        <f t="shared" si="8"/>
        <v>5.4952243545799056E-8</v>
      </c>
      <c r="N58" s="14">
        <f t="shared" si="9"/>
        <v>0.12317906981153583</v>
      </c>
      <c r="O58" s="14">
        <f t="shared" si="10"/>
        <v>8.2882821189584662E-8</v>
      </c>
      <c r="P58" s="15">
        <v>56</v>
      </c>
      <c r="Q58" s="8">
        <f t="shared" si="11"/>
        <v>0.73288569274646331</v>
      </c>
      <c r="R58" s="201"/>
      <c r="S58" s="22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8">
        <f t="shared" si="0"/>
        <v>-0.16364809999999999</v>
      </c>
      <c r="B59" s="9">
        <v>0.16364809999999999</v>
      </c>
      <c r="C59" s="9">
        <v>0.73329089999999997</v>
      </c>
      <c r="D59" s="10">
        <f t="shared" si="1"/>
        <v>0.66364809999999996</v>
      </c>
      <c r="E59" s="10">
        <f t="shared" si="2"/>
        <v>2.5256515556463677E-2</v>
      </c>
      <c r="F59" s="10">
        <f t="shared" si="3"/>
        <v>1.5723750901677647E-2</v>
      </c>
      <c r="G59" s="10">
        <f t="shared" si="21"/>
        <v>0.12258131806592923</v>
      </c>
      <c r="H59" s="10">
        <f t="shared" si="4"/>
        <v>4.0980266458141339E-2</v>
      </c>
      <c r="I59" s="10">
        <f t="shared" si="5"/>
        <v>0.12258131806592922</v>
      </c>
      <c r="J59" s="10">
        <f t="shared" si="22"/>
        <v>8.6515475929426126E-5</v>
      </c>
      <c r="K59" s="12">
        <f t="shared" si="6"/>
        <v>-2.1629728559214198E-5</v>
      </c>
      <c r="L59" s="10">
        <f t="shared" si="7"/>
        <v>0.73305151173475547</v>
      </c>
      <c r="M59" s="13">
        <f t="shared" si="8"/>
        <v>5.7306741536771123E-8</v>
      </c>
      <c r="N59" s="14">
        <f t="shared" si="9"/>
        <v>0.1222864836900189</v>
      </c>
      <c r="O59" s="14">
        <f t="shared" si="10"/>
        <v>8.6927309218422325E-8</v>
      </c>
      <c r="P59" s="15">
        <v>57</v>
      </c>
      <c r="Q59" s="8">
        <f t="shared" si="11"/>
        <v>0.73288350377190059</v>
      </c>
      <c r="R59" s="201"/>
      <c r="S59" s="22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8">
        <f t="shared" si="0"/>
        <v>-0.1627564</v>
      </c>
      <c r="B60" s="9">
        <v>0.1627564</v>
      </c>
      <c r="C60" s="9">
        <v>0.73324060000000002</v>
      </c>
      <c r="D60" s="10">
        <f t="shared" si="1"/>
        <v>0.66275640000000002</v>
      </c>
      <c r="E60" s="10">
        <f t="shared" si="2"/>
        <v>2.5256463917382042E-2</v>
      </c>
      <c r="F60" s="10">
        <f t="shared" si="3"/>
        <v>1.5716667021368782E-2</v>
      </c>
      <c r="G60" s="10">
        <f t="shared" si="21"/>
        <v>0.12170355730100127</v>
      </c>
      <c r="H60" s="10">
        <f t="shared" si="4"/>
        <v>4.0973130938750824E-2</v>
      </c>
      <c r="I60" s="10">
        <f t="shared" si="5"/>
        <v>0.12170355730100127</v>
      </c>
      <c r="J60" s="10">
        <f t="shared" si="22"/>
        <v>7.9711760247904909E-5</v>
      </c>
      <c r="K60" s="12">
        <f t="shared" si="6"/>
        <v>-1.978632203656784E-5</v>
      </c>
      <c r="L60" s="10">
        <f t="shared" si="7"/>
        <v>0.73304496113027184</v>
      </c>
      <c r="M60" s="13">
        <f t="shared" si="8"/>
        <v>3.8274567348518358E-8</v>
      </c>
      <c r="N60" s="14">
        <f t="shared" si="9"/>
        <v>0.12140175480197418</v>
      </c>
      <c r="O60" s="14">
        <f t="shared" si="10"/>
        <v>9.1084748418995049E-8</v>
      </c>
      <c r="P60" s="15">
        <v>58</v>
      </c>
      <c r="Q60" s="8">
        <f t="shared" si="11"/>
        <v>0.73288130365079562</v>
      </c>
      <c r="R60" s="201"/>
      <c r="S60" s="22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8">
        <f t="shared" si="0"/>
        <v>-0.1618734</v>
      </c>
      <c r="B61" s="9">
        <v>0.1618734</v>
      </c>
      <c r="C61" s="9">
        <v>0.73320719999999995</v>
      </c>
      <c r="D61" s="10">
        <f t="shared" si="1"/>
        <v>0.66187339999999995</v>
      </c>
      <c r="E61" s="10">
        <f t="shared" si="2"/>
        <v>2.5256411919937764E-2</v>
      </c>
      <c r="F61" s="10">
        <f t="shared" si="3"/>
        <v>1.5709549957657647E-2</v>
      </c>
      <c r="G61" s="10">
        <f t="shared" si="21"/>
        <v>0.12083393809417599</v>
      </c>
      <c r="H61" s="10">
        <f t="shared" si="4"/>
        <v>4.0965961877595422E-2</v>
      </c>
      <c r="I61" s="10">
        <f t="shared" si="5"/>
        <v>0.12083393809417599</v>
      </c>
      <c r="J61" s="10">
        <f t="shared" si="22"/>
        <v>7.3500028228592787E-5</v>
      </c>
      <c r="K61" s="12">
        <f t="shared" si="6"/>
        <v>-1.8115618275058672E-5</v>
      </c>
      <c r="L61" s="10">
        <f t="shared" si="7"/>
        <v>0.73303870190061904</v>
      </c>
      <c r="M61" s="13">
        <f t="shared" si="8"/>
        <v>2.8391609494978792E-8</v>
      </c>
      <c r="N61" s="14">
        <f t="shared" si="9"/>
        <v>0.12052514299863448</v>
      </c>
      <c r="O61" s="14">
        <f t="shared" si="10"/>
        <v>9.5354411030487737E-8</v>
      </c>
      <c r="P61" s="15">
        <v>59</v>
      </c>
      <c r="Q61" s="8">
        <f t="shared" si="11"/>
        <v>0.73287909322354483</v>
      </c>
      <c r="R61" s="201"/>
      <c r="S61" s="22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8">
        <f t="shared" si="0"/>
        <v>-0.16099840000000001</v>
      </c>
      <c r="B62" s="9">
        <v>0.16099840000000001</v>
      </c>
      <c r="C62" s="9">
        <v>0.73318470000000002</v>
      </c>
      <c r="D62" s="10">
        <f t="shared" si="1"/>
        <v>0.66099839999999999</v>
      </c>
      <c r="E62" s="10">
        <f t="shared" si="2"/>
        <v>2.5256359528476467E-2</v>
      </c>
      <c r="F62" s="10">
        <f t="shared" si="3"/>
        <v>1.5702395105980954E-2</v>
      </c>
      <c r="G62" s="10">
        <f t="shared" si="21"/>
        <v>0.11997182466268241</v>
      </c>
      <c r="H62" s="10">
        <f t="shared" si="4"/>
        <v>4.0958754634457417E-2</v>
      </c>
      <c r="I62" s="10">
        <f t="shared" si="5"/>
        <v>0.11997182466268241</v>
      </c>
      <c r="J62" s="10">
        <f t="shared" si="22"/>
        <v>6.7820702860181228E-5</v>
      </c>
      <c r="K62" s="12">
        <f t="shared" si="6"/>
        <v>-1.6599130270689497E-5</v>
      </c>
      <c r="L62" s="10">
        <f t="shared" si="7"/>
        <v>0.73303270321272462</v>
      </c>
      <c r="M62" s="13">
        <f t="shared" si="8"/>
        <v>2.3103023342042931E-8</v>
      </c>
      <c r="N62" s="14">
        <f t="shared" si="9"/>
        <v>0.11965600836745105</v>
      </c>
      <c r="O62" s="14">
        <f t="shared" si="10"/>
        <v>9.9739932333663864E-8</v>
      </c>
      <c r="P62" s="15">
        <v>60</v>
      </c>
      <c r="Q62" s="8">
        <f t="shared" si="11"/>
        <v>0.73287687106005672</v>
      </c>
      <c r="R62" s="201"/>
      <c r="S62" s="22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8">
        <f t="shared" si="0"/>
        <v>-0.16013189999999999</v>
      </c>
      <c r="B63" s="9">
        <v>0.16013189999999999</v>
      </c>
      <c r="C63" s="9">
        <v>0.73316979999999998</v>
      </c>
      <c r="D63" s="10">
        <f t="shared" si="1"/>
        <v>0.66013189999999999</v>
      </c>
      <c r="E63" s="10">
        <f t="shared" si="2"/>
        <v>2.5256306778334042E-2</v>
      </c>
      <c r="F63" s="10">
        <f t="shared" si="3"/>
        <v>1.5695207567571538E-2</v>
      </c>
      <c r="G63" s="10">
        <f t="shared" si="21"/>
        <v>0.11911775777766784</v>
      </c>
      <c r="H63" s="10">
        <f t="shared" si="4"/>
        <v>4.0951514345905576E-2</v>
      </c>
      <c r="I63" s="10">
        <f t="shared" si="5"/>
        <v>0.11911775777766784</v>
      </c>
      <c r="J63" s="10">
        <f t="shared" si="22"/>
        <v>6.2627876426577425E-5</v>
      </c>
      <c r="K63" s="12">
        <f t="shared" si="6"/>
        <v>-1.5222417160396012E-5</v>
      </c>
      <c r="L63" s="10">
        <f t="shared" si="7"/>
        <v>0.73302694516169875</v>
      </c>
      <c r="M63" s="13">
        <f t="shared" si="8"/>
        <v>2.0407504826071086E-8</v>
      </c>
      <c r="N63" s="14">
        <f t="shared" si="9"/>
        <v>0.11879489709050359</v>
      </c>
      <c r="O63" s="14">
        <f t="shared" si="10"/>
        <v>1.0423902331617191E-7</v>
      </c>
      <c r="P63" s="15">
        <v>61</v>
      </c>
      <c r="Q63" s="8">
        <f t="shared" si="11"/>
        <v>0.73287463874467895</v>
      </c>
      <c r="R63" s="201"/>
      <c r="S63" s="22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8">
        <f t="shared" si="0"/>
        <v>-0.15927430000000001</v>
      </c>
      <c r="B64" s="9">
        <v>0.15927430000000001</v>
      </c>
      <c r="C64" s="9">
        <v>0.73315980000000003</v>
      </c>
      <c r="D64" s="10">
        <f t="shared" si="1"/>
        <v>0.65927429999999998</v>
      </c>
      <c r="E64" s="10">
        <f t="shared" si="2"/>
        <v>2.5256253700768519E-2</v>
      </c>
      <c r="F64" s="10">
        <f t="shared" si="3"/>
        <v>1.5687991846028732E-2</v>
      </c>
      <c r="G64" s="10">
        <f t="shared" si="21"/>
        <v>0.11827217551184019</v>
      </c>
      <c r="H64" s="10">
        <f t="shared" si="4"/>
        <v>4.0944245546797264E-2</v>
      </c>
      <c r="I64" s="10">
        <f t="shared" si="5"/>
        <v>0.11827217551184019</v>
      </c>
      <c r="J64" s="10">
        <f t="shared" si="22"/>
        <v>5.7878941362553572E-5</v>
      </c>
      <c r="K64" s="12">
        <f t="shared" si="6"/>
        <v>-1.3972228475711201E-5</v>
      </c>
      <c r="L64" s="10">
        <f t="shared" si="7"/>
        <v>0.73302140903138491</v>
      </c>
      <c r="M64" s="13">
        <f t="shared" si="8"/>
        <v>1.9152060194231349E-8</v>
      </c>
      <c r="N64" s="14">
        <f t="shared" si="9"/>
        <v>0.11794225205277802</v>
      </c>
      <c r="O64" s="14">
        <f t="shared" si="10"/>
        <v>1.0884948883954935E-7</v>
      </c>
      <c r="P64" s="15">
        <v>62</v>
      </c>
      <c r="Q64" s="8">
        <f t="shared" si="11"/>
        <v>0.73287239767614565</v>
      </c>
      <c r="R64" s="201"/>
      <c r="S64" s="22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8">
        <f t="shared" si="0"/>
        <v>-0.15842539999999999</v>
      </c>
      <c r="B65" s="9">
        <v>0.15842539999999999</v>
      </c>
      <c r="C65" s="9">
        <v>0.73315330000000001</v>
      </c>
      <c r="D65" s="10">
        <f t="shared" si="1"/>
        <v>0.65842540000000005</v>
      </c>
      <c r="E65" s="10">
        <f t="shared" si="2"/>
        <v>2.5256200290810552E-2</v>
      </c>
      <c r="F65" s="10">
        <f t="shared" si="3"/>
        <v>1.5680747497737384E-2</v>
      </c>
      <c r="G65" s="10">
        <f t="shared" si="21"/>
        <v>0.11743492017102922</v>
      </c>
      <c r="H65" s="10">
        <f t="shared" si="4"/>
        <v>4.0936947788547937E-2</v>
      </c>
      <c r="I65" s="10">
        <f t="shared" si="5"/>
        <v>0.11743492017102922</v>
      </c>
      <c r="J65" s="10">
        <f t="shared" si="22"/>
        <v>5.3532040422843243E-5</v>
      </c>
      <c r="K65" s="12">
        <f t="shared" si="6"/>
        <v>-1.2835804763887018E-5</v>
      </c>
      <c r="L65" s="10">
        <f t="shared" si="7"/>
        <v>0.73301607415488601</v>
      </c>
      <c r="M65" s="13">
        <f t="shared" si="8"/>
        <v>1.8830932567250798E-8</v>
      </c>
      <c r="N65" s="14">
        <f t="shared" si="9"/>
        <v>0.11709791552686014</v>
      </c>
      <c r="O65" s="14">
        <f t="shared" si="10"/>
        <v>1.1357213019152893E-7</v>
      </c>
      <c r="P65" s="15">
        <v>63</v>
      </c>
      <c r="Q65" s="8">
        <f t="shared" si="11"/>
        <v>0.73287014771667824</v>
      </c>
      <c r="R65" s="201"/>
      <c r="S65" s="22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8">
        <f t="shared" ref="A66:A129" si="31">-B66</f>
        <v>-0.15758559999999999</v>
      </c>
      <c r="B66" s="9">
        <v>0.15758559999999999</v>
      </c>
      <c r="C66" s="9">
        <v>0.73314880000000004</v>
      </c>
      <c r="D66" s="10">
        <f t="shared" ref="D66:D129" si="32">IF(B66=0,"",B66+1/$T$7)</f>
        <v>0.65758559999999999</v>
      </c>
      <c r="E66" s="10">
        <f t="shared" ref="E66:E129" si="33">IF(B66=0,"",$T$18-(LN(1+EXP(-$S$37*(H66-T$18))))/$S$37)</f>
        <v>2.5256146581575462E-2</v>
      </c>
      <c r="F66" s="10">
        <f t="shared" ref="F66:F129" si="34">IF(B66=0,"",B66-E66-G66-V$4*J66)</f>
        <v>1.5673479232811174E-2</v>
      </c>
      <c r="G66" s="10">
        <f t="shared" si="21"/>
        <v>0.116606421858123</v>
      </c>
      <c r="H66" s="10">
        <f t="shared" ref="H66:H129" si="35">IF(B66=0,"",B66-G66-V$4*J66)</f>
        <v>4.0929625814386632E-2</v>
      </c>
      <c r="I66" s="10">
        <f t="shared" ref="I66:I129" si="36">IF(B66=0,"",B66-H66-V$4*J66)</f>
        <v>0.116606421858123</v>
      </c>
      <c r="J66" s="10">
        <f t="shared" ref="J66:J129" si="37">IF(B66=0,"",LN(1+EXP($U$37*(B66-$U$39)))/$U$37)</f>
        <v>4.9552327490353469E-5</v>
      </c>
      <c r="K66" s="12">
        <f t="shared" ref="K66:K129" si="38">IF(B66=0,"",-LN(1+EXP($V$41*(B66-$V$39)))/$V$41)</f>
        <v>-1.1802486028153579E-5</v>
      </c>
      <c r="L66" s="10">
        <f t="shared" ref="L66:L129" si="39">IF(B66=0,"",$S$41*E66+$S$7+$T$41*F66+$U$41*I66+S$43*(J66+K66))</f>
        <v>0.73301092549242575</v>
      </c>
      <c r="M66" s="13">
        <f t="shared" ref="M66:M129" si="40">IF(B66=0,"",(L66-C66)*(L66-C66))</f>
        <v>1.9009379838855211E-8</v>
      </c>
      <c r="N66" s="14">
        <f t="shared" ref="N66:N129" si="41">IF(B66=0,"",1/V$14*LN(1+EXP(V$14*(B66-V$4*J66-T$39))))</f>
        <v>0.11626232262186102</v>
      </c>
      <c r="O66" s="14">
        <f t="shared" ref="O66:O129" si="42">IF(B66=0,"",(N66-I66)^2)</f>
        <v>1.1840428439607978E-7</v>
      </c>
      <c r="P66" s="15">
        <v>64</v>
      </c>
      <c r="Q66" s="8">
        <f t="shared" ref="Q66:Q129" si="43">IF(B66=0,"",S$7+T$41*F66)</f>
        <v>0.73286789032915001</v>
      </c>
      <c r="R66" s="201"/>
      <c r="S66" s="22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8">
        <f t="shared" si="31"/>
        <v>-0.15675539999999999</v>
      </c>
      <c r="B67" s="9">
        <v>0.15675539999999999</v>
      </c>
      <c r="C67" s="9">
        <v>0.73314579999999996</v>
      </c>
      <c r="D67" s="10">
        <f t="shared" si="32"/>
        <v>0.65675539999999999</v>
      </c>
      <c r="E67" s="10">
        <f t="shared" si="33"/>
        <v>2.5256092614660369E-2</v>
      </c>
      <c r="F67" s="10">
        <f t="shared" si="34"/>
        <v>1.566619286363281E-2</v>
      </c>
      <c r="G67" s="10">
        <f t="shared" ref="G67:G130" si="44">IF(B67=0,"",1/2*(B67-V$4*J67+T$37)+1/2*POWER((B67-V$4*J67+T$37)^2-4*V$37*(B67-V$4*J67),0.5))</f>
        <v>0.11578720613668483</v>
      </c>
      <c r="H67" s="10">
        <f t="shared" si="35"/>
        <v>4.0922285478293172E-2</v>
      </c>
      <c r="I67" s="10">
        <f t="shared" si="36"/>
        <v>0.11578720613668483</v>
      </c>
      <c r="J67" s="10">
        <f t="shared" si="37"/>
        <v>4.5908385021986652E-5</v>
      </c>
      <c r="K67" s="12">
        <f t="shared" si="38"/>
        <v>-1.0862724812386341E-5</v>
      </c>
      <c r="L67" s="10">
        <f t="shared" si="39"/>
        <v>0.73300595006349301</v>
      </c>
      <c r="M67" s="13">
        <f t="shared" si="40"/>
        <v>1.9558004740998719E-8</v>
      </c>
      <c r="N67" s="14">
        <f t="shared" si="41"/>
        <v>0.11543600496414529</v>
      </c>
      <c r="O67" s="14">
        <f t="shared" si="42"/>
        <v>1.2334226359315303E-7</v>
      </c>
      <c r="P67" s="15">
        <v>65</v>
      </c>
      <c r="Q67" s="8">
        <f t="shared" si="43"/>
        <v>0.73286562731877869</v>
      </c>
      <c r="R67" s="201"/>
      <c r="S67" s="22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8">
        <f t="shared" si="31"/>
        <v>-0.15593560000000001</v>
      </c>
      <c r="B68" s="9">
        <v>0.15593560000000001</v>
      </c>
      <c r="C68" s="9">
        <v>0.73314400000000002</v>
      </c>
      <c r="D68" s="10">
        <f t="shared" si="32"/>
        <v>0.65593560000000006</v>
      </c>
      <c r="E68" s="10">
        <f t="shared" si="33"/>
        <v>2.5256038454064229E-2</v>
      </c>
      <c r="F68" s="10">
        <f t="shared" si="34"/>
        <v>1.5658897164539019E-2</v>
      </c>
      <c r="G68" s="10">
        <f t="shared" si="44"/>
        <v>0.11497809177316554</v>
      </c>
      <c r="H68" s="10">
        <f t="shared" si="35"/>
        <v>4.0914935618603258E-2</v>
      </c>
      <c r="I68" s="10">
        <f t="shared" si="36"/>
        <v>0.11497809177316554</v>
      </c>
      <c r="J68" s="10">
        <f t="shared" si="37"/>
        <v>4.2572608231212505E-5</v>
      </c>
      <c r="K68" s="12">
        <f t="shared" si="38"/>
        <v>-1.0008151617305922E-5</v>
      </c>
      <c r="L68" s="10">
        <f t="shared" si="39"/>
        <v>0.73300113794533506</v>
      </c>
      <c r="M68" s="13">
        <f t="shared" si="40"/>
        <v>2.040956666309419E-8</v>
      </c>
      <c r="N68" s="14">
        <f t="shared" si="41"/>
        <v>0.11461979023768024</v>
      </c>
      <c r="O68" s="14">
        <f t="shared" si="42"/>
        <v>1.2837999033112393E-7</v>
      </c>
      <c r="P68" s="15">
        <v>66</v>
      </c>
      <c r="Q68" s="8">
        <f t="shared" si="43"/>
        <v>0.73286336141070962</v>
      </c>
      <c r="R68" s="201"/>
      <c r="S68" s="22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8">
        <f t="shared" si="31"/>
        <v>-0.15512529999999999</v>
      </c>
      <c r="B69" s="9">
        <v>0.15512529999999999</v>
      </c>
      <c r="C69" s="9">
        <v>0.73314270000000004</v>
      </c>
      <c r="D69" s="10">
        <f t="shared" si="32"/>
        <v>0.65512530000000002</v>
      </c>
      <c r="E69" s="10">
        <f t="shared" si="33"/>
        <v>2.5255984052521212E-2</v>
      </c>
      <c r="F69" s="10">
        <f t="shared" si="34"/>
        <v>1.5651585893747676E-2</v>
      </c>
      <c r="G69" s="10">
        <f t="shared" si="44"/>
        <v>0.11417821674636466</v>
      </c>
      <c r="H69" s="10">
        <f t="shared" si="35"/>
        <v>4.0907569946268894E-2</v>
      </c>
      <c r="I69" s="10">
        <f t="shared" si="36"/>
        <v>0.11417821674636466</v>
      </c>
      <c r="J69" s="10">
        <f t="shared" si="37"/>
        <v>3.9513307366435058E-5</v>
      </c>
      <c r="K69" s="12">
        <f t="shared" si="38"/>
        <v>-9.229536768349118E-6</v>
      </c>
      <c r="L69" s="10">
        <f t="shared" si="39"/>
        <v>0.7329964706130041</v>
      </c>
      <c r="M69" s="13">
        <f t="shared" si="40"/>
        <v>2.1383033621206344E-8</v>
      </c>
      <c r="N69" s="14">
        <f t="shared" si="41"/>
        <v>0.11381281071232711</v>
      </c>
      <c r="O69" s="14">
        <f t="shared" si="42"/>
        <v>1.3352156971105059E-7</v>
      </c>
      <c r="P69" s="15">
        <v>67</v>
      </c>
      <c r="Q69" s="8">
        <f t="shared" si="43"/>
        <v>0.73286109066636185</v>
      </c>
      <c r="R69" s="201"/>
      <c r="S69" s="22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8">
        <f t="shared" si="31"/>
        <v>-0.15432509999999999</v>
      </c>
      <c r="B70" s="9">
        <v>0.15432509999999999</v>
      </c>
      <c r="C70" s="9">
        <v>0.73314170000000001</v>
      </c>
      <c r="D70" s="10">
        <f t="shared" si="32"/>
        <v>0.65432509999999999</v>
      </c>
      <c r="E70" s="10">
        <f t="shared" si="33"/>
        <v>2.5255929462407119E-2</v>
      </c>
      <c r="F70" s="10">
        <f t="shared" si="34"/>
        <v>1.5644266212559616E-2</v>
      </c>
      <c r="G70" s="10">
        <f t="shared" si="44"/>
        <v>0.11338819673479758</v>
      </c>
      <c r="H70" s="10">
        <f t="shared" si="35"/>
        <v>4.0900195674966743E-2</v>
      </c>
      <c r="I70" s="10">
        <f t="shared" si="36"/>
        <v>0.11338819673479757</v>
      </c>
      <c r="J70" s="10">
        <f t="shared" si="37"/>
        <v>3.6707590235671732E-5</v>
      </c>
      <c r="K70" s="12">
        <f t="shared" si="38"/>
        <v>-8.5200681388150856E-6</v>
      </c>
      <c r="L70" s="10">
        <f t="shared" si="39"/>
        <v>0.73299193964865794</v>
      </c>
      <c r="M70" s="13">
        <f t="shared" si="40"/>
        <v>2.242816283409885E-8</v>
      </c>
      <c r="N70" s="14">
        <f t="shared" si="41"/>
        <v>0.11301568939426407</v>
      </c>
      <c r="O70" s="14">
        <f t="shared" si="42"/>
        <v>1.3876171875133968E-7</v>
      </c>
      <c r="P70" s="15">
        <v>68</v>
      </c>
      <c r="Q70" s="8">
        <f t="shared" si="43"/>
        <v>0.73285881730990166</v>
      </c>
      <c r="R70" s="201"/>
      <c r="S70" s="22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8">
        <f t="shared" si="31"/>
        <v>-0.1535309</v>
      </c>
      <c r="B71" s="9">
        <v>0.1535309</v>
      </c>
      <c r="C71" s="9">
        <v>0.73314120000000005</v>
      </c>
      <c r="D71" s="10">
        <f t="shared" si="32"/>
        <v>0.65353090000000003</v>
      </c>
      <c r="E71" s="10">
        <f t="shared" si="33"/>
        <v>2.5255874410720802E-2</v>
      </c>
      <c r="F71" s="10">
        <f t="shared" si="34"/>
        <v>1.5636901740222357E-2</v>
      </c>
      <c r="G71" s="10">
        <f t="shared" si="44"/>
        <v>0.1126040042223897</v>
      </c>
      <c r="H71" s="10">
        <f t="shared" si="35"/>
        <v>4.0892776150943159E-2</v>
      </c>
      <c r="I71" s="10">
        <f t="shared" si="36"/>
        <v>0.1126040042223897</v>
      </c>
      <c r="J71" s="10">
        <f t="shared" si="37"/>
        <v>3.4119626667140302E-5</v>
      </c>
      <c r="K71" s="12">
        <f t="shared" si="38"/>
        <v>-7.8698330954871311E-6</v>
      </c>
      <c r="L71" s="10">
        <f t="shared" si="39"/>
        <v>0.73298751158067577</v>
      </c>
      <c r="M71" s="13">
        <f t="shared" si="40"/>
        <v>2.3620130234396546E-8</v>
      </c>
      <c r="N71" s="14">
        <f t="shared" si="41"/>
        <v>0.11222436391703416</v>
      </c>
      <c r="O71" s="14">
        <f t="shared" si="42"/>
        <v>1.4412676145044239E-7</v>
      </c>
      <c r="P71" s="15">
        <v>69</v>
      </c>
      <c r="Q71" s="8">
        <f t="shared" si="43"/>
        <v>0.7328565300421459</v>
      </c>
      <c r="R71" s="201"/>
      <c r="S71" s="22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8">
        <f t="shared" si="31"/>
        <v>-0.15274280000000001</v>
      </c>
      <c r="B72" s="9">
        <v>0.15274280000000001</v>
      </c>
      <c r="C72" s="9">
        <v>0.73309179999999996</v>
      </c>
      <c r="D72" s="10">
        <f t="shared" si="32"/>
        <v>0.65274279999999996</v>
      </c>
      <c r="E72" s="10">
        <f t="shared" si="33"/>
        <v>2.5255818904721724E-2</v>
      </c>
      <c r="F72" s="10">
        <f t="shared" si="34"/>
        <v>1.5629493795952198E-2</v>
      </c>
      <c r="G72" s="10">
        <f t="shared" si="44"/>
        <v>0.11182575562928573</v>
      </c>
      <c r="H72" s="10">
        <f t="shared" si="35"/>
        <v>4.0885312700673922E-2</v>
      </c>
      <c r="I72" s="10">
        <f t="shared" si="36"/>
        <v>0.11182575562928575</v>
      </c>
      <c r="J72" s="10">
        <f t="shared" si="37"/>
        <v>3.1731670040354307E-5</v>
      </c>
      <c r="K72" s="12">
        <f t="shared" si="38"/>
        <v>-7.2736386470934695E-6</v>
      </c>
      <c r="L72" s="10">
        <f t="shared" si="39"/>
        <v>0.73298317814638003</v>
      </c>
      <c r="M72" s="13">
        <f t="shared" si="40"/>
        <v>1.179870708382905E-8</v>
      </c>
      <c r="N72" s="14">
        <f t="shared" si="41"/>
        <v>0.11143895251928587</v>
      </c>
      <c r="O72" s="14">
        <f t="shared" si="42"/>
        <v>1.4961664590557565E-7</v>
      </c>
      <c r="P72" s="15">
        <v>70</v>
      </c>
      <c r="Q72" s="8">
        <f t="shared" si="43"/>
        <v>0.73285422927281851</v>
      </c>
      <c r="R72" s="201"/>
      <c r="S72" s="22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8">
        <f t="shared" si="31"/>
        <v>-0.15195839999999999</v>
      </c>
      <c r="B73" s="9">
        <v>0.15195839999999999</v>
      </c>
      <c r="C73" s="9">
        <v>0.73310790000000003</v>
      </c>
      <c r="D73" s="10">
        <f t="shared" si="32"/>
        <v>0.65195840000000005</v>
      </c>
      <c r="E73" s="10">
        <f t="shared" si="33"/>
        <v>2.5255762771891271E-2</v>
      </c>
      <c r="F73" s="10">
        <f t="shared" si="34"/>
        <v>1.5622019780936384E-2</v>
      </c>
      <c r="G73" s="10">
        <f t="shared" si="44"/>
        <v>0.1110510967773415</v>
      </c>
      <c r="H73" s="10">
        <f t="shared" si="35"/>
        <v>4.0877782552827646E-2</v>
      </c>
      <c r="I73" s="10">
        <f t="shared" si="36"/>
        <v>0.1110510967773415</v>
      </c>
      <c r="J73" s="10">
        <f t="shared" si="37"/>
        <v>2.9520669830850107E-5</v>
      </c>
      <c r="K73" s="12">
        <f t="shared" si="38"/>
        <v>-6.7250818676254701E-6</v>
      </c>
      <c r="L73" s="10">
        <f t="shared" si="39"/>
        <v>0.73297891831780493</v>
      </c>
      <c r="M73" s="13">
        <f t="shared" si="40"/>
        <v>1.6636274341879374E-8</v>
      </c>
      <c r="N73" s="14">
        <f t="shared" si="41"/>
        <v>0.11065707978265477</v>
      </c>
      <c r="O73" s="14">
        <f t="shared" si="42"/>
        <v>1.5524939210196483E-7</v>
      </c>
      <c r="P73" s="15">
        <v>71</v>
      </c>
      <c r="Q73" s="8">
        <f t="shared" si="43"/>
        <v>0.73285190798314981</v>
      </c>
      <c r="R73" s="201"/>
      <c r="S73" s="22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8">
        <f t="shared" si="31"/>
        <v>-0.15117710000000001</v>
      </c>
      <c r="B74" s="9">
        <v>0.15117710000000001</v>
      </c>
      <c r="C74" s="9">
        <v>0.73306959999999999</v>
      </c>
      <c r="D74" s="10">
        <f t="shared" si="32"/>
        <v>0.65117709999999995</v>
      </c>
      <c r="E74" s="10">
        <f t="shared" si="33"/>
        <v>2.5255705960627834E-2</v>
      </c>
      <c r="F74" s="10">
        <f t="shared" si="34"/>
        <v>1.5614473357028218E-2</v>
      </c>
      <c r="G74" s="10">
        <f t="shared" si="44"/>
        <v>0.1102794493082393</v>
      </c>
      <c r="H74" s="10">
        <f t="shared" si="35"/>
        <v>4.0870179317656061E-2</v>
      </c>
      <c r="I74" s="10">
        <f t="shared" si="36"/>
        <v>0.1102794493082393</v>
      </c>
      <c r="J74" s="10">
        <f t="shared" si="37"/>
        <v>2.7471374104649797E-5</v>
      </c>
      <c r="K74" s="12">
        <f t="shared" si="38"/>
        <v>-6.2198100354180364E-6</v>
      </c>
      <c r="L74" s="10">
        <f t="shared" si="39"/>
        <v>0.73297472191752133</v>
      </c>
      <c r="M74" s="13">
        <f t="shared" si="40"/>
        <v>9.0018505348265525E-9</v>
      </c>
      <c r="N74" s="14">
        <f t="shared" si="41"/>
        <v>0.10987816193745364</v>
      </c>
      <c r="O74" s="14">
        <f t="shared" si="42"/>
        <v>1.6103155395206165E-7</v>
      </c>
      <c r="P74" s="15">
        <v>72</v>
      </c>
      <c r="Q74" s="8">
        <f t="shared" si="43"/>
        <v>0.73284956420462966</v>
      </c>
      <c r="R74" s="201"/>
      <c r="S74" s="22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8">
        <f t="shared" si="31"/>
        <v>-0.15039720000000001</v>
      </c>
      <c r="B75" s="9">
        <v>0.15039720000000001</v>
      </c>
      <c r="C75" s="9">
        <v>0.73309310000000005</v>
      </c>
      <c r="D75" s="10">
        <f t="shared" si="32"/>
        <v>0.65039720000000001</v>
      </c>
      <c r="E75" s="10">
        <f t="shared" si="33"/>
        <v>2.5255648334405845E-2</v>
      </c>
      <c r="F75" s="10">
        <f t="shared" si="34"/>
        <v>1.5606837013288353E-2</v>
      </c>
      <c r="G75" s="10">
        <f t="shared" si="44"/>
        <v>0.10950914718508351</v>
      </c>
      <c r="H75" s="10">
        <f t="shared" si="35"/>
        <v>4.0862485347694211E-2</v>
      </c>
      <c r="I75" s="10">
        <f t="shared" si="36"/>
        <v>0.10950914718508351</v>
      </c>
      <c r="J75" s="10">
        <f t="shared" si="37"/>
        <v>2.5567467222294241E-5</v>
      </c>
      <c r="K75" s="12">
        <f t="shared" si="38"/>
        <v>-5.7532947657567841E-6</v>
      </c>
      <c r="L75" s="10">
        <f t="shared" si="39"/>
        <v>0.73297057358863982</v>
      </c>
      <c r="M75" s="13">
        <f t="shared" si="40"/>
        <v>1.5012721480817608E-8</v>
      </c>
      <c r="N75" s="14">
        <f t="shared" si="41"/>
        <v>0.10910051687297388</v>
      </c>
      <c r="O75" s="14">
        <f t="shared" si="42"/>
        <v>1.6697873197480787E-7</v>
      </c>
      <c r="P75" s="15">
        <v>73</v>
      </c>
      <c r="Q75" s="8">
        <f t="shared" si="43"/>
        <v>0.73284719249868679</v>
      </c>
      <c r="R75" s="201"/>
      <c r="S75" s="22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8">
        <f t="shared" si="31"/>
        <v>-0.14961820000000001</v>
      </c>
      <c r="B76" s="9">
        <v>0.14961820000000001</v>
      </c>
      <c r="C76" s="9">
        <v>0.7331088</v>
      </c>
      <c r="D76" s="10">
        <f t="shared" si="32"/>
        <v>0.64961820000000003</v>
      </c>
      <c r="E76" s="10">
        <f t="shared" si="33"/>
        <v>2.5255589839072685E-2</v>
      </c>
      <c r="F76" s="10">
        <f t="shared" si="34"/>
        <v>1.5599104292761784E-2</v>
      </c>
      <c r="G76" s="10">
        <f t="shared" si="44"/>
        <v>0.10873970852945208</v>
      </c>
      <c r="H76" s="10">
        <f t="shared" si="35"/>
        <v>4.0854694131834464E-2</v>
      </c>
      <c r="I76" s="10">
        <f t="shared" si="36"/>
        <v>0.1087397085294521</v>
      </c>
      <c r="J76" s="10">
        <f t="shared" si="37"/>
        <v>2.3797338713457834E-5</v>
      </c>
      <c r="K76" s="12">
        <f t="shared" si="38"/>
        <v>-5.3222398978742496E-6</v>
      </c>
      <c r="L76" s="10">
        <f t="shared" si="39"/>
        <v>0.73296646502300689</v>
      </c>
      <c r="M76" s="13">
        <f t="shared" si="40"/>
        <v>2.0259245675631789E-8</v>
      </c>
      <c r="N76" s="14">
        <f t="shared" si="41"/>
        <v>0.10832365739653176</v>
      </c>
      <c r="O76" s="14">
        <f t="shared" si="42"/>
        <v>1.7309854520430011E-7</v>
      </c>
      <c r="P76" s="15">
        <v>74</v>
      </c>
      <c r="Q76" s="8">
        <f t="shared" si="43"/>
        <v>0.7328447908599115</v>
      </c>
      <c r="R76" s="201"/>
      <c r="S76" s="22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8">
        <f t="shared" si="31"/>
        <v>-0.14883979999999999</v>
      </c>
      <c r="B77" s="9">
        <v>0.14883979999999999</v>
      </c>
      <c r="C77" s="9">
        <v>0.73311930000000003</v>
      </c>
      <c r="D77" s="10">
        <f t="shared" si="32"/>
        <v>0.64883979999999997</v>
      </c>
      <c r="E77" s="10">
        <f t="shared" si="33"/>
        <v>2.5255530432901803E-2</v>
      </c>
      <c r="F77" s="10">
        <f t="shared" si="34"/>
        <v>1.5591270449776337E-2</v>
      </c>
      <c r="G77" s="10">
        <f t="shared" si="44"/>
        <v>0.1079708482556262</v>
      </c>
      <c r="H77" s="10">
        <f t="shared" si="35"/>
        <v>4.0846800882678135E-2</v>
      </c>
      <c r="I77" s="10">
        <f t="shared" si="36"/>
        <v>0.10797084825562618</v>
      </c>
      <c r="J77" s="10">
        <f t="shared" si="37"/>
        <v>2.2150861695666206E-5</v>
      </c>
      <c r="K77" s="12">
        <f t="shared" si="38"/>
        <v>-4.9237684057580045E-6</v>
      </c>
      <c r="L77" s="10">
        <f t="shared" si="39"/>
        <v>0.73296238938598046</v>
      </c>
      <c r="M77" s="13">
        <f t="shared" si="40"/>
        <v>2.4620940791997699E-8</v>
      </c>
      <c r="N77" s="14">
        <f t="shared" si="41"/>
        <v>0.10754729483138659</v>
      </c>
      <c r="O77" s="14">
        <f t="shared" si="42"/>
        <v>1.7939750318508631E-7</v>
      </c>
      <c r="P77" s="15">
        <v>75</v>
      </c>
      <c r="Q77" s="8">
        <f t="shared" si="43"/>
        <v>0.73284235781438656</v>
      </c>
      <c r="R77" s="201"/>
      <c r="S77" s="22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8">
        <f t="shared" si="31"/>
        <v>-0.14806250000000001</v>
      </c>
      <c r="B78" s="9">
        <v>0.14806250000000001</v>
      </c>
      <c r="C78" s="9">
        <v>0.73307719999999998</v>
      </c>
      <c r="D78" s="10">
        <f t="shared" si="32"/>
        <v>0.64806249999999999</v>
      </c>
      <c r="E78" s="10">
        <f t="shared" si="33"/>
        <v>2.5255470134635468E-2</v>
      </c>
      <c r="F78" s="10">
        <f t="shared" si="34"/>
        <v>1.5583338742724233E-2</v>
      </c>
      <c r="G78" s="10">
        <f t="shared" si="44"/>
        <v>0.10720307084132608</v>
      </c>
      <c r="H78" s="10">
        <f t="shared" si="35"/>
        <v>4.0838808877359703E-2</v>
      </c>
      <c r="I78" s="10">
        <f t="shared" si="36"/>
        <v>0.10720307084132608</v>
      </c>
      <c r="J78" s="10">
        <f t="shared" si="37"/>
        <v>2.0620281314233527E-5</v>
      </c>
      <c r="K78" s="12">
        <f t="shared" si="38"/>
        <v>-4.5556243119123373E-6</v>
      </c>
      <c r="L78" s="10">
        <f t="shared" si="39"/>
        <v>0.73295834434425855</v>
      </c>
      <c r="M78" s="13">
        <f t="shared" si="40"/>
        <v>1.4126666901726372E-8</v>
      </c>
      <c r="N78" s="14">
        <f t="shared" si="41"/>
        <v>0.10677193778201634</v>
      </c>
      <c r="O78" s="14">
        <f t="shared" si="42"/>
        <v>1.8587571482977397E-7</v>
      </c>
      <c r="P78" s="15">
        <v>76</v>
      </c>
      <c r="Q78" s="8">
        <f t="shared" si="43"/>
        <v>0.73283989437410757</v>
      </c>
      <c r="R78" s="201"/>
      <c r="S78" s="22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8">
        <f t="shared" si="31"/>
        <v>-0.14728559999999999</v>
      </c>
      <c r="B79" s="9">
        <v>0.14728559999999999</v>
      </c>
      <c r="C79" s="9">
        <v>0.73309820000000003</v>
      </c>
      <c r="D79" s="10">
        <f t="shared" si="32"/>
        <v>0.64728560000000002</v>
      </c>
      <c r="E79" s="10">
        <f t="shared" si="33"/>
        <v>2.5255408869554026E-2</v>
      </c>
      <c r="F79" s="10">
        <f t="shared" si="34"/>
        <v>1.5575300162924381E-2</v>
      </c>
      <c r="G79" s="10">
        <f t="shared" si="44"/>
        <v>0.10643569489274726</v>
      </c>
      <c r="H79" s="10">
        <f t="shared" si="35"/>
        <v>4.0830709032478402E-2</v>
      </c>
      <c r="I79" s="10">
        <f t="shared" si="36"/>
        <v>0.10643569489274726</v>
      </c>
      <c r="J79" s="10">
        <f t="shared" si="37"/>
        <v>1.9196074774326427E-5</v>
      </c>
      <c r="K79" s="12">
        <f t="shared" si="38"/>
        <v>-4.2151686652750638E-6</v>
      </c>
      <c r="L79" s="10">
        <f t="shared" si="39"/>
        <v>0.73295432159912621</v>
      </c>
      <c r="M79" s="13">
        <f t="shared" si="40"/>
        <v>2.0700994238007738E-8</v>
      </c>
      <c r="N79" s="14">
        <f t="shared" si="41"/>
        <v>0.10599689731072798</v>
      </c>
      <c r="O79" s="14">
        <f t="shared" si="42"/>
        <v>1.9254331798597083E-7</v>
      </c>
      <c r="P79" s="15">
        <v>77</v>
      </c>
      <c r="Q79" s="8">
        <f t="shared" si="43"/>
        <v>0.73283739774114653</v>
      </c>
      <c r="R79" s="201"/>
      <c r="S79" s="22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8">
        <f t="shared" si="31"/>
        <v>-0.14650820000000001</v>
      </c>
      <c r="B80" s="9">
        <v>0.14650820000000001</v>
      </c>
      <c r="C80" s="9">
        <v>0.73306300000000002</v>
      </c>
      <c r="D80" s="10">
        <f t="shared" si="32"/>
        <v>0.64650819999999998</v>
      </c>
      <c r="E80" s="10">
        <f t="shared" si="33"/>
        <v>2.5255346542466892E-2</v>
      </c>
      <c r="F80" s="10">
        <f t="shared" si="34"/>
        <v>1.5567143131478419E-2</v>
      </c>
      <c r="G80" s="10">
        <f t="shared" si="44"/>
        <v>0.10566784099457632</v>
      </c>
      <c r="H80" s="10">
        <f t="shared" si="35"/>
        <v>4.0822489673945306E-2</v>
      </c>
      <c r="I80" s="10">
        <f t="shared" si="36"/>
        <v>0.10566784099457632</v>
      </c>
      <c r="J80" s="10">
        <f t="shared" si="37"/>
        <v>1.7869331478373827E-5</v>
      </c>
      <c r="K80" s="12">
        <f t="shared" si="38"/>
        <v>-3.8999563775121284E-6</v>
      </c>
      <c r="L80" s="10">
        <f t="shared" si="39"/>
        <v>0.73295031214846162</v>
      </c>
      <c r="M80" s="13">
        <f t="shared" si="40"/>
        <v>1.2698551884339477E-8</v>
      </c>
      <c r="N80" s="14">
        <f t="shared" si="41"/>
        <v>0.10522128413806524</v>
      </c>
      <c r="O80" s="14">
        <f t="shared" si="42"/>
        <v>1.9941302609706177E-7</v>
      </c>
      <c r="P80" s="15">
        <v>78</v>
      </c>
      <c r="Q80" s="8">
        <f t="shared" si="43"/>
        <v>0.73283486431931333</v>
      </c>
      <c r="R80" s="201"/>
      <c r="S80" s="22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8">
        <f t="shared" si="31"/>
        <v>-0.1457301</v>
      </c>
      <c r="B81" s="9">
        <v>0.1457301</v>
      </c>
      <c r="C81" s="9">
        <v>0.73308870000000004</v>
      </c>
      <c r="D81" s="10">
        <f t="shared" si="32"/>
        <v>0.64573009999999997</v>
      </c>
      <c r="E81" s="10">
        <f t="shared" si="33"/>
        <v>2.5255283110089104E-2</v>
      </c>
      <c r="F81" s="10">
        <f t="shared" si="34"/>
        <v>1.5558862972089299E-2</v>
      </c>
      <c r="G81" s="10">
        <f t="shared" si="44"/>
        <v>0.10489932077441502</v>
      </c>
      <c r="H81" s="10">
        <f t="shared" si="35"/>
        <v>4.0814146082178406E-2</v>
      </c>
      <c r="I81" s="10">
        <f t="shared" si="36"/>
        <v>0.10489932077441504</v>
      </c>
      <c r="J81" s="10">
        <f t="shared" si="37"/>
        <v>1.6633143406571545E-5</v>
      </c>
      <c r="K81" s="12">
        <f t="shared" si="38"/>
        <v>-3.6080590324142714E-6</v>
      </c>
      <c r="L81" s="10">
        <f t="shared" si="39"/>
        <v>0.73294631086529149</v>
      </c>
      <c r="M81" s="13">
        <f t="shared" si="40"/>
        <v>2.0274665683047501E-8</v>
      </c>
      <c r="N81" s="14">
        <f t="shared" si="41"/>
        <v>0.10444490672405408</v>
      </c>
      <c r="O81" s="14">
        <f t="shared" si="42"/>
        <v>2.0649212916544558E-7</v>
      </c>
      <c r="P81" s="15">
        <v>79</v>
      </c>
      <c r="Q81" s="8">
        <f t="shared" si="43"/>
        <v>0.73283229265623739</v>
      </c>
      <c r="R81" s="201"/>
      <c r="S81" s="22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8">
        <f t="shared" si="31"/>
        <v>-0.14495079999999999</v>
      </c>
      <c r="B82" s="9">
        <v>0.14495079999999999</v>
      </c>
      <c r="C82" s="9">
        <v>0.73305670000000001</v>
      </c>
      <c r="D82" s="10">
        <f t="shared" si="32"/>
        <v>0.64495079999999994</v>
      </c>
      <c r="E82" s="10">
        <f t="shared" si="33"/>
        <v>2.5255218501995722E-2</v>
      </c>
      <c r="F82" s="10">
        <f t="shared" si="34"/>
        <v>1.5550451547507799E-2</v>
      </c>
      <c r="G82" s="10">
        <f t="shared" si="44"/>
        <v>0.10412964924932255</v>
      </c>
      <c r="H82" s="10">
        <f t="shared" si="35"/>
        <v>4.0805670049503515E-2</v>
      </c>
      <c r="I82" s="10">
        <f t="shared" si="36"/>
        <v>0.10412964924932255</v>
      </c>
      <c r="J82" s="10">
        <f t="shared" si="37"/>
        <v>1.5480701173919535E-5</v>
      </c>
      <c r="K82" s="12">
        <f t="shared" si="38"/>
        <v>-3.3376050106078255E-6</v>
      </c>
      <c r="L82" s="10">
        <f t="shared" si="39"/>
        <v>0.73294231128041487</v>
      </c>
      <c r="M82" s="13">
        <f t="shared" si="40"/>
        <v>1.3084779168326538E-8</v>
      </c>
      <c r="N82" s="14">
        <f t="shared" si="41"/>
        <v>0.10366727374529544</v>
      </c>
      <c r="O82" s="14">
        <f t="shared" si="42"/>
        <v>2.1379110672432651E-7</v>
      </c>
      <c r="P82" s="15">
        <v>80</v>
      </c>
      <c r="Q82" s="8">
        <f t="shared" si="43"/>
        <v>0.7328296802246409</v>
      </c>
      <c r="R82" s="201"/>
      <c r="S82" s="22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8">
        <f t="shared" si="31"/>
        <v>-0.14416979999999999</v>
      </c>
      <c r="B83" s="9">
        <v>0.14416979999999999</v>
      </c>
      <c r="C83" s="9">
        <v>0.7330354</v>
      </c>
      <c r="D83" s="10">
        <f t="shared" si="32"/>
        <v>0.64416980000000001</v>
      </c>
      <c r="E83" s="10">
        <f t="shared" si="33"/>
        <v>2.5255152643867362E-2</v>
      </c>
      <c r="F83" s="10">
        <f t="shared" si="34"/>
        <v>1.5541900322778942E-2</v>
      </c>
      <c r="G83" s="10">
        <f t="shared" si="44"/>
        <v>0.10335834123624375</v>
      </c>
      <c r="H83" s="10">
        <f t="shared" si="35"/>
        <v>4.0797052966646305E-2</v>
      </c>
      <c r="I83" s="10">
        <f t="shared" si="36"/>
        <v>0.10335834123624375</v>
      </c>
      <c r="J83" s="10">
        <f t="shared" si="37"/>
        <v>1.4405797109927021E-5</v>
      </c>
      <c r="K83" s="12">
        <f t="shared" si="38"/>
        <v>-3.0868959009873122E-6</v>
      </c>
      <c r="L83" s="10">
        <f t="shared" si="39"/>
        <v>0.73293830710090924</v>
      </c>
      <c r="M83" s="13">
        <f t="shared" si="40"/>
        <v>9.4270310538498886E-9</v>
      </c>
      <c r="N83" s="14">
        <f t="shared" si="41"/>
        <v>0.10288789344326893</v>
      </c>
      <c r="O83" s="14">
        <f t="shared" si="42"/>
        <v>2.2132112591488241E-7</v>
      </c>
      <c r="P83" s="15">
        <v>81</v>
      </c>
      <c r="Q83" s="8">
        <f t="shared" si="43"/>
        <v>0.73282702437372604</v>
      </c>
      <c r="R83" s="201"/>
      <c r="S83" s="22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8">
        <f t="shared" si="31"/>
        <v>-0.14338629999999999</v>
      </c>
      <c r="B84" s="9">
        <v>0.14338629999999999</v>
      </c>
      <c r="C84" s="9">
        <v>0.73302120000000004</v>
      </c>
      <c r="D84" s="10">
        <f t="shared" si="32"/>
        <v>0.64338629999999997</v>
      </c>
      <c r="E84" s="10">
        <f t="shared" si="33"/>
        <v>2.5255085431294202E-2</v>
      </c>
      <c r="F84" s="10">
        <f t="shared" si="34"/>
        <v>1.553319698753349E-2</v>
      </c>
      <c r="G84" s="10">
        <f t="shared" si="44"/>
        <v>0.10258461518607925</v>
      </c>
      <c r="H84" s="10">
        <f t="shared" si="35"/>
        <v>4.0788282418827697E-2</v>
      </c>
      <c r="I84" s="10">
        <f t="shared" si="36"/>
        <v>0.10258461518607924</v>
      </c>
      <c r="J84" s="10">
        <f t="shared" si="37"/>
        <v>1.3402395093046138E-5</v>
      </c>
      <c r="K84" s="12">
        <f t="shared" si="38"/>
        <v>-2.8543029235983966E-6</v>
      </c>
      <c r="L84" s="10">
        <f t="shared" si="39"/>
        <v>0.73293429063626558</v>
      </c>
      <c r="M84" s="13">
        <f t="shared" si="40"/>
        <v>7.5532375047278628E-9</v>
      </c>
      <c r="N84" s="14">
        <f t="shared" si="41"/>
        <v>0.10210597429829221</v>
      </c>
      <c r="O84" s="14">
        <f t="shared" si="42"/>
        <v>2.2909709946155322E-7</v>
      </c>
      <c r="P84" s="15">
        <v>82</v>
      </c>
      <c r="Q84" s="8">
        <f t="shared" si="43"/>
        <v>0.73282432128012165</v>
      </c>
      <c r="R84" s="201"/>
      <c r="S84" s="22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8">
        <f t="shared" si="31"/>
        <v>-0.14259959999999999</v>
      </c>
      <c r="B85" s="9">
        <v>0.14259959999999999</v>
      </c>
      <c r="C85" s="9">
        <v>0.73296289999999997</v>
      </c>
      <c r="D85" s="10">
        <f t="shared" si="32"/>
        <v>0.64259960000000005</v>
      </c>
      <c r="E85" s="10">
        <f t="shared" si="33"/>
        <v>2.5255016762451867E-2</v>
      </c>
      <c r="F85" s="10">
        <f t="shared" si="34"/>
        <v>1.5524329727113406E-2</v>
      </c>
      <c r="G85" s="10">
        <f t="shared" si="44"/>
        <v>0.10180778834431178</v>
      </c>
      <c r="H85" s="10">
        <f t="shared" si="35"/>
        <v>4.0779346489565278E-2</v>
      </c>
      <c r="I85" s="10">
        <f t="shared" si="36"/>
        <v>0.10180778834431178</v>
      </c>
      <c r="J85" s="10">
        <f t="shared" si="37"/>
        <v>1.2465166122933016E-5</v>
      </c>
      <c r="K85" s="12">
        <f t="shared" si="38"/>
        <v>-2.6383888575589085E-6</v>
      </c>
      <c r="L85" s="10">
        <f t="shared" si="39"/>
        <v>0.73293025480967411</v>
      </c>
      <c r="M85" s="13">
        <f t="shared" si="40"/>
        <v>1.0657084514118841E-9</v>
      </c>
      <c r="N85" s="14">
        <f t="shared" si="41"/>
        <v>0.10132082425667692</v>
      </c>
      <c r="O85" s="14">
        <f t="shared" si="42"/>
        <v>2.371340226460556E-7</v>
      </c>
      <c r="P85" s="15">
        <v>83</v>
      </c>
      <c r="Q85" s="8">
        <f t="shared" si="43"/>
        <v>0.73282156727441539</v>
      </c>
      <c r="R85" s="201"/>
      <c r="S85" s="22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8">
        <f t="shared" si="31"/>
        <v>-0.1418095</v>
      </c>
      <c r="B86" s="9">
        <v>0.1418095</v>
      </c>
      <c r="C86" s="9">
        <v>0.73297299999999999</v>
      </c>
      <c r="D86" s="10">
        <f t="shared" si="32"/>
        <v>0.64180950000000003</v>
      </c>
      <c r="E86" s="10">
        <f t="shared" si="33"/>
        <v>2.5254946574313226E-2</v>
      </c>
      <c r="F86" s="10">
        <f t="shared" si="34"/>
        <v>1.5515291879100536E-2</v>
      </c>
      <c r="G86" s="10">
        <f t="shared" si="44"/>
        <v>0.10102767173611882</v>
      </c>
      <c r="H86" s="10">
        <f t="shared" si="35"/>
        <v>4.0770238453413758E-2</v>
      </c>
      <c r="I86" s="10">
        <f t="shared" si="36"/>
        <v>0.10102767173611882</v>
      </c>
      <c r="J86" s="10">
        <f t="shared" si="37"/>
        <v>1.1589810467427898E-5</v>
      </c>
      <c r="K86" s="12">
        <f t="shared" si="38"/>
        <v>-2.4379766918707067E-6</v>
      </c>
      <c r="L86" s="10">
        <f t="shared" si="39"/>
        <v>0.73292619517671342</v>
      </c>
      <c r="M86" s="13">
        <f t="shared" si="40"/>
        <v>2.1906914828862437E-9</v>
      </c>
      <c r="N86" s="14">
        <f t="shared" si="41"/>
        <v>0.10053225007551692</v>
      </c>
      <c r="O86" s="14">
        <f t="shared" si="42"/>
        <v>2.4544262179354656E-7</v>
      </c>
      <c r="P86" s="15">
        <v>84</v>
      </c>
      <c r="Q86" s="8">
        <f t="shared" si="43"/>
        <v>0.73281876028738424</v>
      </c>
      <c r="R86" s="201"/>
      <c r="S86" s="22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8">
        <f t="shared" si="31"/>
        <v>-0.141017</v>
      </c>
      <c r="B87" s="9">
        <v>0.141017</v>
      </c>
      <c r="C87" s="9">
        <v>0.73297970000000001</v>
      </c>
      <c r="D87" s="10">
        <f t="shared" si="32"/>
        <v>0.64101699999999995</v>
      </c>
      <c r="E87" s="10">
        <f t="shared" si="33"/>
        <v>2.525487491014846E-2</v>
      </c>
      <c r="F87" s="10">
        <f t="shared" si="34"/>
        <v>1.5506090520136037E-2</v>
      </c>
      <c r="G87" s="10">
        <f t="shared" si="44"/>
        <v>0.10024526105753652</v>
      </c>
      <c r="H87" s="10">
        <f t="shared" si="35"/>
        <v>4.0760965430284506E-2</v>
      </c>
      <c r="I87" s="10">
        <f t="shared" si="36"/>
        <v>0.10024526105753651</v>
      </c>
      <c r="J87" s="10">
        <f t="shared" si="37"/>
        <v>1.0773512178980016E-5</v>
      </c>
      <c r="K87" s="12">
        <f t="shared" si="38"/>
        <v>-2.2522455879221873E-6</v>
      </c>
      <c r="L87" s="10">
        <f t="shared" si="39"/>
        <v>0.73292211353417291</v>
      </c>
      <c r="M87" s="13">
        <f t="shared" si="40"/>
        <v>3.3162010464554654E-9</v>
      </c>
      <c r="N87" s="14">
        <f t="shared" si="41"/>
        <v>9.9741256149258384E-2</v>
      </c>
      <c r="O87" s="14">
        <f t="shared" si="42"/>
        <v>2.5402094756843787E-7</v>
      </c>
      <c r="P87" s="15">
        <v>85</v>
      </c>
      <c r="Q87" s="8">
        <f t="shared" si="43"/>
        <v>0.73281590251690121</v>
      </c>
      <c r="R87" s="201"/>
      <c r="S87" s="22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8">
        <f t="shared" si="31"/>
        <v>-0.14022299999999999</v>
      </c>
      <c r="B88" s="9">
        <v>0.14022299999999999</v>
      </c>
      <c r="C88" s="9">
        <v>0.73293520000000001</v>
      </c>
      <c r="D88" s="10">
        <f t="shared" si="32"/>
        <v>0.64022299999999999</v>
      </c>
      <c r="E88" s="10">
        <f t="shared" si="33"/>
        <v>2.5254801808545127E-2</v>
      </c>
      <c r="F88" s="10">
        <f t="shared" si="34"/>
        <v>1.5496732080778156E-2</v>
      </c>
      <c r="G88" s="10">
        <f t="shared" si="44"/>
        <v>9.9461452813860263E-2</v>
      </c>
      <c r="H88" s="10">
        <f t="shared" si="35"/>
        <v>4.0751533889323281E-2</v>
      </c>
      <c r="I88" s="10">
        <f t="shared" si="36"/>
        <v>9.9461452813860263E-2</v>
      </c>
      <c r="J88" s="10">
        <f t="shared" si="37"/>
        <v>1.0013296816441421E-5</v>
      </c>
      <c r="K88" s="12">
        <f t="shared" si="38"/>
        <v>-2.0803504241069546E-6</v>
      </c>
      <c r="L88" s="10">
        <f t="shared" si="39"/>
        <v>0.73291801128502798</v>
      </c>
      <c r="M88" s="13">
        <f t="shared" si="40"/>
        <v>2.9545192238959691E-10</v>
      </c>
      <c r="N88" s="14">
        <f t="shared" si="41"/>
        <v>9.8948747090450387E-2</v>
      </c>
      <c r="O88" s="14">
        <f t="shared" si="42"/>
        <v>2.6286715881724411E-7</v>
      </c>
      <c r="P88" s="15">
        <v>86</v>
      </c>
      <c r="Q88" s="8">
        <f t="shared" si="43"/>
        <v>0.73281299596017757</v>
      </c>
      <c r="R88" s="201"/>
      <c r="S88" s="22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8">
        <f t="shared" si="31"/>
        <v>-0.1394282</v>
      </c>
      <c r="B89" s="9">
        <v>0.1394282</v>
      </c>
      <c r="C89" s="9">
        <v>0.73295449999999995</v>
      </c>
      <c r="D89" s="10">
        <f t="shared" si="32"/>
        <v>0.6394282</v>
      </c>
      <c r="E89" s="10">
        <f t="shared" si="33"/>
        <v>2.5254727293473066E-2</v>
      </c>
      <c r="F89" s="10">
        <f t="shared" si="34"/>
        <v>1.5487221085242295E-2</v>
      </c>
      <c r="G89" s="10">
        <f t="shared" si="44"/>
        <v>9.8676945605672722E-2</v>
      </c>
      <c r="H89" s="10">
        <f t="shared" si="35"/>
        <v>4.0741948378715365E-2</v>
      </c>
      <c r="I89" s="10">
        <f t="shared" si="36"/>
        <v>9.8676945605672722E-2</v>
      </c>
      <c r="J89" s="10">
        <f t="shared" si="37"/>
        <v>9.3060156119147883E-6</v>
      </c>
      <c r="K89" s="12">
        <f t="shared" si="38"/>
        <v>-1.9214196223262654E-6</v>
      </c>
      <c r="L89" s="10">
        <f t="shared" si="39"/>
        <v>0.73291388893875142</v>
      </c>
      <c r="M89" s="13">
        <f t="shared" si="40"/>
        <v>1.6492582957318533E-9</v>
      </c>
      <c r="N89" s="14">
        <f t="shared" si="41"/>
        <v>9.8155427854262747E-2</v>
      </c>
      <c r="O89" s="14">
        <f t="shared" si="42"/>
        <v>2.7198076503571652E-7</v>
      </c>
      <c r="P89" s="15">
        <v>87</v>
      </c>
      <c r="Q89" s="8">
        <f t="shared" si="43"/>
        <v>0.73281004202235045</v>
      </c>
      <c r="R89" s="201"/>
      <c r="S89" s="22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8">
        <f t="shared" si="31"/>
        <v>-0.1386336</v>
      </c>
      <c r="B90" s="9">
        <v>0.1386336</v>
      </c>
      <c r="C90" s="9">
        <v>0.73291839999999997</v>
      </c>
      <c r="D90" s="10">
        <f t="shared" si="32"/>
        <v>0.63863360000000002</v>
      </c>
      <c r="E90" s="10">
        <f t="shared" si="33"/>
        <v>2.525465142105774E-2</v>
      </c>
      <c r="F90" s="10">
        <f t="shared" si="34"/>
        <v>1.5477566120105009E-2</v>
      </c>
      <c r="G90" s="10">
        <f t="shared" si="44"/>
        <v>9.7892733626675749E-2</v>
      </c>
      <c r="H90" s="10">
        <f t="shared" si="35"/>
        <v>4.0732217541162741E-2</v>
      </c>
      <c r="I90" s="10">
        <f t="shared" si="36"/>
        <v>9.7892733626675749E-2</v>
      </c>
      <c r="J90" s="10">
        <f t="shared" si="37"/>
        <v>8.6488321615052613E-6</v>
      </c>
      <c r="K90" s="12">
        <f t="shared" si="38"/>
        <v>-1.7746649373477823E-6</v>
      </c>
      <c r="L90" s="10">
        <f t="shared" si="39"/>
        <v>0.73290974872244674</v>
      </c>
      <c r="M90" s="13">
        <f t="shared" si="40"/>
        <v>7.4844603303000651E-11</v>
      </c>
      <c r="N90" s="14">
        <f t="shared" si="41"/>
        <v>9.7362302762571046E-2</v>
      </c>
      <c r="O90" s="14">
        <f t="shared" si="42"/>
        <v>2.8135690159486177E-7</v>
      </c>
      <c r="P90" s="15">
        <v>88</v>
      </c>
      <c r="Q90" s="8">
        <f t="shared" si="43"/>
        <v>0.73280704337025016</v>
      </c>
      <c r="R90" s="201"/>
      <c r="S90" s="22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8">
        <f t="shared" si="31"/>
        <v>-0.13783989999999999</v>
      </c>
      <c r="B91" s="9">
        <v>0.13783989999999999</v>
      </c>
      <c r="C91" s="9">
        <v>0.7328943</v>
      </c>
      <c r="D91" s="10">
        <f t="shared" si="32"/>
        <v>0.63783990000000002</v>
      </c>
      <c r="E91" s="10">
        <f t="shared" si="33"/>
        <v>2.5254574223644279E-2</v>
      </c>
      <c r="F91" s="10">
        <f t="shared" si="34"/>
        <v>1.5467772684163782E-2</v>
      </c>
      <c r="G91" s="10">
        <f t="shared" si="44"/>
        <v>9.7109514384080969E-2</v>
      </c>
      <c r="H91" s="10">
        <f t="shared" si="35"/>
        <v>4.072234690780805E-2</v>
      </c>
      <c r="I91" s="10">
        <f t="shared" si="36"/>
        <v>9.7109514384080983E-2</v>
      </c>
      <c r="J91" s="10">
        <f t="shared" si="37"/>
        <v>8.0387081109645806E-6</v>
      </c>
      <c r="K91" s="12">
        <f t="shared" si="38"/>
        <v>-1.6392657162356601E-6</v>
      </c>
      <c r="L91" s="10">
        <f t="shared" si="39"/>
        <v>0.73290559148882817</v>
      </c>
      <c r="M91" s="13">
        <f t="shared" si="40"/>
        <v>1.274977199566652E-10</v>
      </c>
      <c r="N91" s="14">
        <f t="shared" si="41"/>
        <v>9.6570076585229217E-2</v>
      </c>
      <c r="O91" s="14">
        <f t="shared" si="42"/>
        <v>2.909931388300386E-7</v>
      </c>
      <c r="P91" s="15">
        <v>89</v>
      </c>
      <c r="Q91" s="8">
        <f t="shared" si="43"/>
        <v>0.73280400171170079</v>
      </c>
      <c r="R91" s="201"/>
      <c r="S91" s="22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8">
        <f t="shared" si="31"/>
        <v>-0.13704710000000001</v>
      </c>
      <c r="B92" s="9">
        <v>0.13704710000000001</v>
      </c>
      <c r="C92" s="9">
        <v>0.73287829999999998</v>
      </c>
      <c r="D92" s="10">
        <f t="shared" si="32"/>
        <v>0.63704709999999998</v>
      </c>
      <c r="E92" s="10">
        <f t="shared" si="33"/>
        <v>2.5254495667431667E-2</v>
      </c>
      <c r="F92" s="10">
        <f t="shared" si="34"/>
        <v>1.5457837883037088E-2</v>
      </c>
      <c r="G92" s="10">
        <f t="shared" si="44"/>
        <v>9.6327294219797549E-2</v>
      </c>
      <c r="H92" s="10">
        <f t="shared" si="35"/>
        <v>4.0712333550468757E-2</v>
      </c>
      <c r="I92" s="10">
        <f t="shared" si="36"/>
        <v>9.6327294219797549E-2</v>
      </c>
      <c r="J92" s="10">
        <f t="shared" si="37"/>
        <v>7.4722297336997758E-6</v>
      </c>
      <c r="K92" s="12">
        <f t="shared" si="38"/>
        <v>-1.5143323585472975E-6</v>
      </c>
      <c r="L92" s="10">
        <f t="shared" si="39"/>
        <v>0.73290141457815083</v>
      </c>
      <c r="M92" s="13">
        <f t="shared" si="40"/>
        <v>5.3428372309181105E-10</v>
      </c>
      <c r="N92" s="14">
        <f t="shared" si="41"/>
        <v>9.5778755257805145E-2</v>
      </c>
      <c r="O92" s="14">
        <f t="shared" si="42"/>
        <v>3.0089499282370359E-7</v>
      </c>
      <c r="P92" s="15">
        <v>90</v>
      </c>
      <c r="Q92" s="8">
        <f t="shared" si="43"/>
        <v>0.73280091614776133</v>
      </c>
      <c r="R92" s="201"/>
      <c r="S92" s="22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8">
        <f t="shared" si="31"/>
        <v>-0.13625490000000001</v>
      </c>
      <c r="B93" s="9">
        <v>0.13625490000000001</v>
      </c>
      <c r="C93" s="9">
        <v>0.73286759999999995</v>
      </c>
      <c r="D93" s="10">
        <f t="shared" si="32"/>
        <v>0.63625489999999996</v>
      </c>
      <c r="E93" s="10">
        <f t="shared" si="33"/>
        <v>2.5254415686884728E-2</v>
      </c>
      <c r="F93" s="10">
        <f t="shared" si="34"/>
        <v>1.5447754891295337E-2</v>
      </c>
      <c r="G93" s="10">
        <f t="shared" si="44"/>
        <v>9.5545783380027949E-2</v>
      </c>
      <c r="H93" s="10">
        <f t="shared" si="35"/>
        <v>4.0702170578180069E-2</v>
      </c>
      <c r="I93" s="10">
        <f t="shared" si="36"/>
        <v>9.5545783380027949E-2</v>
      </c>
      <c r="J93" s="10">
        <f t="shared" si="37"/>
        <v>6.946041791993865E-6</v>
      </c>
      <c r="K93" s="12">
        <f t="shared" si="38"/>
        <v>-1.3990038126809532E-6</v>
      </c>
      <c r="L93" s="10">
        <f t="shared" si="39"/>
        <v>0.73289721383462469</v>
      </c>
      <c r="M93" s="13">
        <f t="shared" si="40"/>
        <v>8.769792011815739E-10</v>
      </c>
      <c r="N93" s="14">
        <f t="shared" si="41"/>
        <v>9.4988045167199428E-2</v>
      </c>
      <c r="O93" s="14">
        <f t="shared" si="42"/>
        <v>3.1107191404915232E-7</v>
      </c>
      <c r="P93" s="15">
        <v>91</v>
      </c>
      <c r="Q93" s="8">
        <f t="shared" si="43"/>
        <v>0.73279778455858058</v>
      </c>
      <c r="R93" s="201"/>
      <c r="S93" s="22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8">
        <f t="shared" si="31"/>
        <v>-0.13546279999999999</v>
      </c>
      <c r="B94" s="9">
        <v>0.13546279999999999</v>
      </c>
      <c r="C94" s="9">
        <v>0.73286050000000003</v>
      </c>
      <c r="D94" s="10">
        <f t="shared" si="32"/>
        <v>0.63546279999999999</v>
      </c>
      <c r="E94" s="10">
        <f t="shared" si="33"/>
        <v>2.525433419214837E-2</v>
      </c>
      <c r="F94" s="10">
        <f t="shared" si="34"/>
        <v>1.5437513948052518E-2</v>
      </c>
      <c r="G94" s="10">
        <f t="shared" si="44"/>
        <v>9.476449490376021E-2</v>
      </c>
      <c r="H94" s="10">
        <f t="shared" si="35"/>
        <v>4.0691848140200888E-2</v>
      </c>
      <c r="I94" s="10">
        <f t="shared" si="36"/>
        <v>9.476449490376021E-2</v>
      </c>
      <c r="J94" s="10">
        <f t="shared" si="37"/>
        <v>6.456956038896111E-6</v>
      </c>
      <c r="K94" s="12">
        <f t="shared" si="38"/>
        <v>-1.2924708161179139E-6</v>
      </c>
      <c r="L94" s="10">
        <f t="shared" si="39"/>
        <v>0.73289298407420822</v>
      </c>
      <c r="M94" s="13">
        <f t="shared" si="40"/>
        <v>1.0552150771634829E-9</v>
      </c>
      <c r="N94" s="14">
        <f t="shared" si="41"/>
        <v>9.4197453025202035E-2</v>
      </c>
      <c r="O94" s="14">
        <f t="shared" si="42"/>
        <v>3.2153649203878398E-7</v>
      </c>
      <c r="P94" s="15">
        <v>92</v>
      </c>
      <c r="Q94" s="8">
        <f t="shared" si="43"/>
        <v>0.73279460391260964</v>
      </c>
      <c r="R94" s="201"/>
      <c r="S94" s="22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8">
        <f t="shared" si="31"/>
        <v>-0.13467090000000001</v>
      </c>
      <c r="B95" s="9">
        <v>0.13467090000000001</v>
      </c>
      <c r="C95" s="9">
        <v>0.73290460000000002</v>
      </c>
      <c r="D95" s="10">
        <f t="shared" si="32"/>
        <v>0.63467090000000004</v>
      </c>
      <c r="E95" s="10">
        <f t="shared" si="33"/>
        <v>2.5254251151526071E-2</v>
      </c>
      <c r="F95" s="10">
        <f t="shared" si="34"/>
        <v>1.5427112723324067E-2</v>
      </c>
      <c r="G95" s="10">
        <f t="shared" si="44"/>
        <v>9.3983533716152284E-2</v>
      </c>
      <c r="H95" s="10">
        <f t="shared" si="35"/>
        <v>4.0681363874850142E-2</v>
      </c>
      <c r="I95" s="10">
        <f t="shared" si="36"/>
        <v>9.3983533716152298E-2</v>
      </c>
      <c r="J95" s="10">
        <f t="shared" si="37"/>
        <v>6.0024089975831015E-6</v>
      </c>
      <c r="K95" s="12">
        <f t="shared" si="38"/>
        <v>-1.1940736156304013E-6</v>
      </c>
      <c r="L95" s="10">
        <f t="shared" si="39"/>
        <v>0.73288872334537569</v>
      </c>
      <c r="M95" s="13">
        <f t="shared" si="40"/>
        <v>2.5206816206009948E-10</v>
      </c>
      <c r="N95" s="14">
        <f t="shared" si="41"/>
        <v>9.3407084387440026E-2</v>
      </c>
      <c r="O95" s="14">
        <f t="shared" si="42"/>
        <v>3.3229382857282947E-7</v>
      </c>
      <c r="P95" s="15">
        <v>93</v>
      </c>
      <c r="Q95" s="8">
        <f t="shared" si="43"/>
        <v>0.73279137348619861</v>
      </c>
      <c r="R95" s="201"/>
      <c r="S95" s="22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8">
        <f t="shared" si="31"/>
        <v>-0.13387959999999999</v>
      </c>
      <c r="B96" s="9">
        <v>0.13387959999999999</v>
      </c>
      <c r="C96" s="9">
        <v>0.73288520000000001</v>
      </c>
      <c r="D96" s="10">
        <f t="shared" si="32"/>
        <v>0.63387959999999999</v>
      </c>
      <c r="E96" s="10">
        <f t="shared" si="33"/>
        <v>2.5254166564945189E-2</v>
      </c>
      <c r="F96" s="10">
        <f t="shared" si="34"/>
        <v>1.5416552893492357E-2</v>
      </c>
      <c r="G96" s="10">
        <f t="shared" si="44"/>
        <v>9.3203300380693632E-2</v>
      </c>
      <c r="H96" s="10">
        <f t="shared" si="35"/>
        <v>4.0670719458437553E-2</v>
      </c>
      <c r="I96" s="10">
        <f t="shared" si="36"/>
        <v>9.3203300380693618E-2</v>
      </c>
      <c r="J96" s="10">
        <f t="shared" si="37"/>
        <v>5.5801608688025191E-6</v>
      </c>
      <c r="K96" s="12">
        <f t="shared" si="38"/>
        <v>-1.1032332755606623E-6</v>
      </c>
      <c r="L96" s="10">
        <f t="shared" si="39"/>
        <v>0.73288443140656967</v>
      </c>
      <c r="M96" s="13">
        <f t="shared" si="40"/>
        <v>5.9073586116910073E-13</v>
      </c>
      <c r="N96" s="14">
        <f t="shared" si="41"/>
        <v>9.2617344187748862E-2</v>
      </c>
      <c r="O96" s="14">
        <f t="shared" si="42"/>
        <v>3.4334466005031208E-7</v>
      </c>
      <c r="P96" s="15">
        <v>94</v>
      </c>
      <c r="Q96" s="8">
        <f t="shared" si="43"/>
        <v>0.73278809380000054</v>
      </c>
      <c r="R96" s="201"/>
      <c r="S96" s="22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8">
        <f t="shared" si="31"/>
        <v>-0.13308880000000001</v>
      </c>
      <c r="B97" s="9">
        <v>0.13308880000000001</v>
      </c>
      <c r="C97" s="9">
        <v>0.73287210000000003</v>
      </c>
      <c r="D97" s="10">
        <f t="shared" si="32"/>
        <v>0.63308880000000001</v>
      </c>
      <c r="E97" s="10">
        <f t="shared" si="33"/>
        <v>2.5254080379082108E-2</v>
      </c>
      <c r="F97" s="10">
        <f t="shared" si="34"/>
        <v>1.5405829533061657E-2</v>
      </c>
      <c r="G97" s="10">
        <f t="shared" si="44"/>
        <v>9.2423702239452302E-2</v>
      </c>
      <c r="H97" s="10">
        <f t="shared" si="35"/>
        <v>4.0659909912143764E-2</v>
      </c>
      <c r="I97" s="10">
        <f t="shared" si="36"/>
        <v>9.2423702239452302E-2</v>
      </c>
      <c r="J97" s="10">
        <f t="shared" si="37"/>
        <v>5.1878484039380662E-6</v>
      </c>
      <c r="K97" s="12">
        <f t="shared" si="38"/>
        <v>-1.0193543165135176E-6</v>
      </c>
      <c r="L97" s="10">
        <f t="shared" si="39"/>
        <v>0.7328801053977464</v>
      </c>
      <c r="M97" s="13">
        <f t="shared" si="40"/>
        <v>6.4086393077569728E-11</v>
      </c>
      <c r="N97" s="14">
        <f t="shared" si="41"/>
        <v>9.1828138313921864E-2</v>
      </c>
      <c r="O97" s="14">
        <f t="shared" si="42"/>
        <v>3.5469638939322435E-7</v>
      </c>
      <c r="P97" s="15">
        <v>95</v>
      </c>
      <c r="Q97" s="8">
        <f t="shared" si="43"/>
        <v>0.73278476332424836</v>
      </c>
      <c r="R97" s="201"/>
      <c r="S97" s="22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8">
        <f t="shared" si="31"/>
        <v>-0.13229830000000001</v>
      </c>
      <c r="B98" s="9">
        <v>0.13229830000000001</v>
      </c>
      <c r="C98" s="9">
        <v>0.7328308</v>
      </c>
      <c r="D98" s="10">
        <f t="shared" si="32"/>
        <v>0.63229829999999998</v>
      </c>
      <c r="E98" s="10">
        <f t="shared" si="33"/>
        <v>2.5253992526972621E-2</v>
      </c>
      <c r="F98" s="10">
        <f t="shared" si="34"/>
        <v>1.5394936130582151E-2</v>
      </c>
      <c r="G98" s="10">
        <f t="shared" si="44"/>
        <v>9.1644548097774961E-2</v>
      </c>
      <c r="H98" s="10">
        <f t="shared" si="35"/>
        <v>4.0648928657554768E-2</v>
      </c>
      <c r="I98" s="10">
        <f t="shared" si="36"/>
        <v>9.1644548097774975E-2</v>
      </c>
      <c r="J98" s="10">
        <f t="shared" si="37"/>
        <v>4.8232446702751276E-6</v>
      </c>
      <c r="K98" s="12">
        <f t="shared" si="38"/>
        <v>-9.4188063918772484E-7</v>
      </c>
      <c r="L98" s="10">
        <f t="shared" si="39"/>
        <v>0.73287574193562233</v>
      </c>
      <c r="M98" s="13">
        <f t="shared" si="40"/>
        <v>2.0197775774809714E-9</v>
      </c>
      <c r="N98" s="14">
        <f t="shared" si="41"/>
        <v>9.1039272901531992E-2</v>
      </c>
      <c r="O98" s="14">
        <f t="shared" si="42"/>
        <v>3.6635806318698101E-7</v>
      </c>
      <c r="P98" s="15">
        <v>96</v>
      </c>
      <c r="Q98" s="8">
        <f t="shared" si="43"/>
        <v>0.73278138003660731</v>
      </c>
      <c r="R98" s="201"/>
      <c r="S98" s="22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8">
        <f t="shared" si="31"/>
        <v>-0.1315086</v>
      </c>
      <c r="B99" s="9">
        <v>0.1315086</v>
      </c>
      <c r="C99" s="9">
        <v>0.73283580000000004</v>
      </c>
      <c r="D99" s="10">
        <f t="shared" si="32"/>
        <v>0.63150859999999998</v>
      </c>
      <c r="E99" s="10">
        <f t="shared" si="33"/>
        <v>2.5253903018337076E-2</v>
      </c>
      <c r="F99" s="10">
        <f t="shared" si="34"/>
        <v>1.53838757617382E-2</v>
      </c>
      <c r="G99" s="10">
        <f t="shared" si="44"/>
        <v>9.0866336629087108E-2</v>
      </c>
      <c r="H99" s="10">
        <f t="shared" si="35"/>
        <v>4.0637778780075275E-2</v>
      </c>
      <c r="I99" s="10">
        <f t="shared" si="36"/>
        <v>9.0866336629087122E-2</v>
      </c>
      <c r="J99" s="10">
        <f t="shared" si="37"/>
        <v>4.4845908376195105E-6</v>
      </c>
      <c r="K99" s="12">
        <f t="shared" si="38"/>
        <v>-8.7036453741808272E-7</v>
      </c>
      <c r="L99" s="10">
        <f t="shared" si="39"/>
        <v>0.73287134155620071</v>
      </c>
      <c r="M99" s="13">
        <f t="shared" si="40"/>
        <v>1.2632022171653059E-9</v>
      </c>
      <c r="N99" s="14">
        <f t="shared" si="41"/>
        <v>9.0251252667373452E-2</v>
      </c>
      <c r="O99" s="14">
        <f t="shared" si="42"/>
        <v>3.7832827995738274E-7</v>
      </c>
      <c r="P99" s="15">
        <v>97</v>
      </c>
      <c r="Q99" s="8">
        <f t="shared" si="43"/>
        <v>0.73277794489232739</v>
      </c>
      <c r="R99" s="201"/>
      <c r="S99" s="22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8">
        <f t="shared" si="31"/>
        <v>-0.13071969999999999</v>
      </c>
      <c r="B100" s="9">
        <v>0.13071969999999999</v>
      </c>
      <c r="C100" s="9">
        <v>0.73280670000000003</v>
      </c>
      <c r="D100" s="10">
        <f t="shared" si="32"/>
        <v>0.63071969999999999</v>
      </c>
      <c r="E100" s="10">
        <f t="shared" si="33"/>
        <v>2.5253811807314685E-2</v>
      </c>
      <c r="F100" s="10">
        <f t="shared" si="34"/>
        <v>1.5372644666865916E-2</v>
      </c>
      <c r="G100" s="10">
        <f t="shared" si="44"/>
        <v>9.0089073507998246E-2</v>
      </c>
      <c r="H100" s="10">
        <f t="shared" si="35"/>
        <v>4.0626456474180603E-2</v>
      </c>
      <c r="I100" s="10">
        <f t="shared" si="36"/>
        <v>9.0089073507998246E-2</v>
      </c>
      <c r="J100" s="10">
        <f t="shared" si="37"/>
        <v>4.1700178211441202E-6</v>
      </c>
      <c r="K100" s="12">
        <f t="shared" si="38"/>
        <v>-8.0434270917601524E-7</v>
      </c>
      <c r="L100" s="10">
        <f t="shared" si="39"/>
        <v>0.73286690211328298</v>
      </c>
      <c r="M100" s="13">
        <f t="shared" si="40"/>
        <v>3.6242944437328771E-9</v>
      </c>
      <c r="N100" s="14">
        <f t="shared" si="41"/>
        <v>8.946408337499033E-2</v>
      </c>
      <c r="O100" s="14">
        <f t="shared" si="42"/>
        <v>3.9061266635725262E-7</v>
      </c>
      <c r="P100" s="15">
        <v>98</v>
      </c>
      <c r="Q100" s="8">
        <f t="shared" si="43"/>
        <v>0.73277445672372732</v>
      </c>
      <c r="R100" s="201"/>
      <c r="S100" s="22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8">
        <f t="shared" si="31"/>
        <v>-0.12993199999999999</v>
      </c>
      <c r="B101" s="9">
        <v>0.12993199999999999</v>
      </c>
      <c r="C101" s="9">
        <v>0.73278730000000003</v>
      </c>
      <c r="D101" s="10">
        <f t="shared" si="32"/>
        <v>0.62993199999999994</v>
      </c>
      <c r="E101" s="10">
        <f t="shared" si="33"/>
        <v>2.5253718894015439E-2</v>
      </c>
      <c r="F101" s="10">
        <f t="shared" si="34"/>
        <v>1.5361244809736658E-2</v>
      </c>
      <c r="G101" s="10">
        <f t="shared" si="44"/>
        <v>8.9313158360582595E-2</v>
      </c>
      <c r="H101" s="10">
        <f t="shared" si="35"/>
        <v>4.0614963703752095E-2</v>
      </c>
      <c r="I101" s="10">
        <f t="shared" si="36"/>
        <v>8.9313158360582609E-2</v>
      </c>
      <c r="J101" s="10">
        <f t="shared" si="37"/>
        <v>3.8779356652996284E-6</v>
      </c>
      <c r="K101" s="12">
        <f t="shared" si="38"/>
        <v>-7.4341800682569803E-7</v>
      </c>
      <c r="L101" s="10">
        <f t="shared" si="39"/>
        <v>0.73286242378131861</v>
      </c>
      <c r="M101" s="13">
        <f t="shared" si="40"/>
        <v>5.6435825196011779E-9</v>
      </c>
      <c r="N101" s="14">
        <f t="shared" si="41"/>
        <v>8.8678169936468321E-2</v>
      </c>
      <c r="O101" s="14">
        <f t="shared" si="42"/>
        <v>4.0321029875914734E-7</v>
      </c>
      <c r="P101" s="15">
        <v>99</v>
      </c>
      <c r="Q101" s="8">
        <f t="shared" si="43"/>
        <v>0.73277091614071765</v>
      </c>
      <c r="R101" s="201"/>
      <c r="S101" s="22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8">
        <f t="shared" si="31"/>
        <v>-0.1291457</v>
      </c>
      <c r="B102" s="9">
        <v>0.1291457</v>
      </c>
      <c r="C102" s="9">
        <v>0.73280690000000004</v>
      </c>
      <c r="D102" s="10">
        <f t="shared" si="32"/>
        <v>0.62914570000000003</v>
      </c>
      <c r="E102" s="10">
        <f t="shared" si="33"/>
        <v>2.5253624256369758E-2</v>
      </c>
      <c r="F102" s="10">
        <f t="shared" si="34"/>
        <v>1.5349675460055629E-2</v>
      </c>
      <c r="G102" s="10">
        <f t="shared" si="44"/>
        <v>8.8538793509557956E-2</v>
      </c>
      <c r="H102" s="10">
        <f t="shared" si="35"/>
        <v>4.0603299716425387E-2</v>
      </c>
      <c r="I102" s="10">
        <f t="shared" si="36"/>
        <v>8.8538793509557956E-2</v>
      </c>
      <c r="J102" s="10">
        <f t="shared" si="37"/>
        <v>3.6067740166568106E-6</v>
      </c>
      <c r="K102" s="12">
        <f t="shared" si="38"/>
        <v>-6.8720406815844969E-7</v>
      </c>
      <c r="L102" s="10">
        <f t="shared" si="39"/>
        <v>0.73285790570690001</v>
      </c>
      <c r="M102" s="13">
        <f t="shared" si="40"/>
        <v>2.6015821363662444E-9</v>
      </c>
      <c r="N102" s="14">
        <f t="shared" si="41"/>
        <v>8.7893717697738377E-2</v>
      </c>
      <c r="O102" s="14">
        <f t="shared" si="42"/>
        <v>4.1612280299468857E-7</v>
      </c>
      <c r="P102" s="15">
        <v>100</v>
      </c>
      <c r="Q102" s="8">
        <f t="shared" si="43"/>
        <v>0.73276732291648261</v>
      </c>
      <c r="R102" s="201"/>
      <c r="S102" s="22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8">
        <f t="shared" si="31"/>
        <v>-0.12836059999999999</v>
      </c>
      <c r="B103" s="9">
        <v>0.12836059999999999</v>
      </c>
      <c r="C103" s="9">
        <v>0.73278730000000003</v>
      </c>
      <c r="D103" s="10">
        <f t="shared" si="32"/>
        <v>0.62836059999999994</v>
      </c>
      <c r="E103" s="10">
        <f t="shared" si="33"/>
        <v>2.5253527823003205E-2</v>
      </c>
      <c r="F103" s="10">
        <f t="shared" si="34"/>
        <v>1.5337929944904649E-2</v>
      </c>
      <c r="G103" s="10">
        <f t="shared" si="44"/>
        <v>8.7765787290750422E-2</v>
      </c>
      <c r="H103" s="10">
        <f t="shared" si="35"/>
        <v>4.0591457767907853E-2</v>
      </c>
      <c r="I103" s="10">
        <f t="shared" si="36"/>
        <v>8.7765787290750436E-2</v>
      </c>
      <c r="J103" s="10">
        <f t="shared" si="37"/>
        <v>3.3549413417147719E-6</v>
      </c>
      <c r="K103" s="12">
        <f t="shared" si="38"/>
        <v>-6.3531687167907847E-7</v>
      </c>
      <c r="L103" s="10">
        <f t="shared" si="39"/>
        <v>0.73285334478049735</v>
      </c>
      <c r="M103" s="13">
        <f t="shared" si="40"/>
        <v>4.3619130309392813E-9</v>
      </c>
      <c r="N103" s="14">
        <f t="shared" si="41"/>
        <v>8.7110533018626632E-2</v>
      </c>
      <c r="O103" s="14">
        <f t="shared" si="42"/>
        <v>4.2935816113649568E-7</v>
      </c>
      <c r="P103" s="15">
        <v>101</v>
      </c>
      <c r="Q103" s="8">
        <f t="shared" si="43"/>
        <v>0.73276367497853823</v>
      </c>
      <c r="R103" s="201"/>
      <c r="S103" s="22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8">
        <f t="shared" si="31"/>
        <v>-0.12757679999999999</v>
      </c>
      <c r="B104" s="9">
        <v>0.12757679999999999</v>
      </c>
      <c r="C104" s="9">
        <v>0.73280690000000004</v>
      </c>
      <c r="D104" s="10">
        <f t="shared" si="32"/>
        <v>0.62757679999999993</v>
      </c>
      <c r="E104" s="10">
        <f t="shared" si="33"/>
        <v>2.5253429556817333E-2</v>
      </c>
      <c r="F104" s="10">
        <f t="shared" si="34"/>
        <v>1.5326005884548992E-2</v>
      </c>
      <c r="G104" s="10">
        <f t="shared" si="44"/>
        <v>8.699424349496114E-2</v>
      </c>
      <c r="H104" s="10">
        <f t="shared" si="35"/>
        <v>4.0579435441366329E-2</v>
      </c>
      <c r="I104" s="10">
        <f t="shared" si="36"/>
        <v>8.699424349496114E-2</v>
      </c>
      <c r="J104" s="10">
        <f t="shared" si="37"/>
        <v>3.1210636725215284E-6</v>
      </c>
      <c r="K104" s="12">
        <f t="shared" si="38"/>
        <v>-5.874236497095414E-7</v>
      </c>
      <c r="L104" s="10">
        <f t="shared" si="39"/>
        <v>0.73284873963785369</v>
      </c>
      <c r="M104" s="13">
        <f t="shared" si="40"/>
        <v>1.75055529572431E-9</v>
      </c>
      <c r="N104" s="14">
        <f t="shared" si="41"/>
        <v>8.6328721667540173E-2</v>
      </c>
      <c r="O104" s="14">
        <f t="shared" si="42"/>
        <v>4.429193027737438E-7</v>
      </c>
      <c r="P104" s="15">
        <v>102</v>
      </c>
      <c r="Q104" s="8">
        <f t="shared" si="43"/>
        <v>0.73275997158778317</v>
      </c>
      <c r="R104" s="201"/>
      <c r="S104" s="22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8">
        <f t="shared" si="31"/>
        <v>-0.12679389999999999</v>
      </c>
      <c r="B105" s="9">
        <v>0.12679389999999999</v>
      </c>
      <c r="C105" s="9">
        <v>0.73273829999999995</v>
      </c>
      <c r="D105" s="10">
        <f t="shared" si="32"/>
        <v>0.62679390000000001</v>
      </c>
      <c r="E105" s="10">
        <f t="shared" si="33"/>
        <v>2.5253329355291069E-2</v>
      </c>
      <c r="F105" s="10">
        <f t="shared" si="34"/>
        <v>1.5313893086780824E-2</v>
      </c>
      <c r="G105" s="10">
        <f t="shared" si="44"/>
        <v>8.6223773829241276E-2</v>
      </c>
      <c r="H105" s="10">
        <f t="shared" si="35"/>
        <v>4.0567222442071893E-2</v>
      </c>
      <c r="I105" s="10">
        <f t="shared" si="36"/>
        <v>8.6223773829241276E-2</v>
      </c>
      <c r="J105" s="10">
        <f t="shared" si="37"/>
        <v>2.9037286868205601E-6</v>
      </c>
      <c r="K105" s="12">
        <f t="shared" si="38"/>
        <v>-5.4318963318703168E-7</v>
      </c>
      <c r="L105" s="10">
        <f t="shared" si="39"/>
        <v>0.73284408597076922</v>
      </c>
      <c r="M105" s="13">
        <f t="shared" si="40"/>
        <v>1.1190671611596351E-8</v>
      </c>
      <c r="N105" s="14">
        <f t="shared" si="41"/>
        <v>8.5547890850983299E-2</v>
      </c>
      <c r="O105" s="14">
        <f t="shared" si="42"/>
        <v>4.568178002988734E-7</v>
      </c>
      <c r="P105" s="15">
        <v>103</v>
      </c>
      <c r="Q105" s="8">
        <f t="shared" si="43"/>
        <v>0.73275620957870802</v>
      </c>
      <c r="R105" s="201"/>
      <c r="S105" s="22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8">
        <f t="shared" si="31"/>
        <v>-0.1260106</v>
      </c>
      <c r="B106" s="9">
        <v>0.1260106</v>
      </c>
      <c r="C106" s="9">
        <v>0.73269249999999997</v>
      </c>
      <c r="D106" s="10">
        <f t="shared" si="32"/>
        <v>0.62601059999999997</v>
      </c>
      <c r="E106" s="10">
        <f t="shared" si="33"/>
        <v>2.525322699082019E-2</v>
      </c>
      <c r="F106" s="10">
        <f t="shared" si="34"/>
        <v>1.5301566530659696E-2</v>
      </c>
      <c r="G106" s="10">
        <f t="shared" si="44"/>
        <v>8.5453105052226558E-2</v>
      </c>
      <c r="H106" s="10">
        <f t="shared" si="35"/>
        <v>4.0554793521479886E-2</v>
      </c>
      <c r="I106" s="10">
        <f t="shared" si="36"/>
        <v>8.5453105052226558E-2</v>
      </c>
      <c r="J106" s="10">
        <f t="shared" si="37"/>
        <v>2.7014262935533828E-6</v>
      </c>
      <c r="K106" s="12">
        <f t="shared" si="38"/>
        <v>-5.0226634038808045E-7</v>
      </c>
      <c r="L106" s="10">
        <f t="shared" si="39"/>
        <v>0.73283937392172005</v>
      </c>
      <c r="M106" s="13">
        <f t="shared" si="40"/>
        <v>2.157194888143647E-8</v>
      </c>
      <c r="N106" s="14">
        <f t="shared" si="41"/>
        <v>8.4766750647536526E-2</v>
      </c>
      <c r="O106" s="14">
        <f t="shared" si="42"/>
        <v>4.7108236883740771E-7</v>
      </c>
      <c r="P106" s="15">
        <v>104</v>
      </c>
      <c r="Q106" s="8">
        <f t="shared" si="43"/>
        <v>0.73275238118027497</v>
      </c>
      <c r="R106" s="201"/>
      <c r="S106" s="22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8">
        <f t="shared" si="31"/>
        <v>-0.12522720000000001</v>
      </c>
      <c r="B107" s="9">
        <v>0.12522720000000001</v>
      </c>
      <c r="C107" s="9">
        <v>0.73266209999999998</v>
      </c>
      <c r="D107" s="10">
        <f t="shared" si="32"/>
        <v>0.62522719999999998</v>
      </c>
      <c r="E107" s="10">
        <f t="shared" si="33"/>
        <v>2.5253122434804057E-2</v>
      </c>
      <c r="F107" s="10">
        <f t="shared" si="34"/>
        <v>1.5289025464259679E-2</v>
      </c>
      <c r="G107" s="10">
        <f t="shared" si="44"/>
        <v>8.4682538907458665E-2</v>
      </c>
      <c r="H107" s="10">
        <f t="shared" si="35"/>
        <v>4.0542147899063734E-2</v>
      </c>
      <c r="I107" s="10">
        <f t="shared" si="36"/>
        <v>8.4682538907458665E-2</v>
      </c>
      <c r="J107" s="10">
        <f t="shared" si="37"/>
        <v>2.5131934776091462E-6</v>
      </c>
      <c r="K107" s="12">
        <f t="shared" si="38"/>
        <v>-4.6442144647339261E-7</v>
      </c>
      <c r="L107" s="10">
        <f t="shared" si="39"/>
        <v>0.73283460304735781</v>
      </c>
      <c r="M107" s="13">
        <f t="shared" si="40"/>
        <v>2.9757301347737875E-8</v>
      </c>
      <c r="N107" s="14">
        <f t="shared" si="41"/>
        <v>8.3985607274326732E-2</v>
      </c>
      <c r="O107" s="14">
        <f t="shared" si="42"/>
        <v>4.8571370125994415E-7</v>
      </c>
      <c r="P107" s="15">
        <v>105</v>
      </c>
      <c r="Q107" s="8">
        <f t="shared" si="43"/>
        <v>0.73274848615895016</v>
      </c>
      <c r="R107" s="201"/>
      <c r="S107" s="22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8">
        <f t="shared" si="31"/>
        <v>-0.1244439</v>
      </c>
      <c r="B108" s="9">
        <v>0.1244439</v>
      </c>
      <c r="C108" s="9">
        <v>0.73269090000000003</v>
      </c>
      <c r="D108" s="10">
        <f t="shared" si="32"/>
        <v>0.62444389999999994</v>
      </c>
      <c r="E108" s="10">
        <f t="shared" si="33"/>
        <v>2.5253015645435674E-2</v>
      </c>
      <c r="F108" s="10">
        <f t="shared" si="34"/>
        <v>1.5276267636793494E-2</v>
      </c>
      <c r="G108" s="10">
        <f t="shared" si="44"/>
        <v>8.3912278621082984E-2</v>
      </c>
      <c r="H108" s="10">
        <f t="shared" si="35"/>
        <v>4.0529283282229163E-2</v>
      </c>
      <c r="I108" s="10">
        <f t="shared" si="36"/>
        <v>8.3912278621082984E-2</v>
      </c>
      <c r="J108" s="10">
        <f t="shared" si="37"/>
        <v>2.3380966878513596E-6</v>
      </c>
      <c r="K108" s="12">
        <f t="shared" si="38"/>
        <v>-4.2943233238412885E-7</v>
      </c>
      <c r="L108" s="10">
        <f t="shared" si="39"/>
        <v>0.73282977235413127</v>
      </c>
      <c r="M108" s="13">
        <f t="shared" si="40"/>
        <v>1.9285530741951542E-8</v>
      </c>
      <c r="N108" s="14">
        <f t="shared" si="41"/>
        <v>8.3204667371604868E-2</v>
      </c>
      <c r="O108" s="14">
        <f t="shared" si="42"/>
        <v>5.0071368038797994E-7</v>
      </c>
      <c r="P108" s="15">
        <v>106</v>
      </c>
      <c r="Q108" s="8">
        <f t="shared" si="43"/>
        <v>0.732744523815681</v>
      </c>
      <c r="R108" s="201"/>
      <c r="S108" s="22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8">
        <f t="shared" si="31"/>
        <v>-0.1236601</v>
      </c>
      <c r="B109" s="9">
        <v>0.1236601</v>
      </c>
      <c r="C109" s="9">
        <v>0.73270990000000003</v>
      </c>
      <c r="D109" s="10">
        <f t="shared" si="32"/>
        <v>0.62366009999999994</v>
      </c>
      <c r="E109" s="10">
        <f t="shared" si="33"/>
        <v>2.5252906467762768E-2</v>
      </c>
      <c r="F109" s="10">
        <f t="shared" si="34"/>
        <v>1.5263277464359787E-2</v>
      </c>
      <c r="G109" s="10">
        <f t="shared" si="44"/>
        <v>8.3141740970299166E-2</v>
      </c>
      <c r="H109" s="10">
        <f t="shared" si="35"/>
        <v>4.051618393212255E-2</v>
      </c>
      <c r="I109" s="10">
        <f t="shared" si="36"/>
        <v>8.3141740970299166E-2</v>
      </c>
      <c r="J109" s="10">
        <f t="shared" si="37"/>
        <v>2.175097578277386E-6</v>
      </c>
      <c r="K109" s="12">
        <f t="shared" si="38"/>
        <v>-3.9705936278089545E-7</v>
      </c>
      <c r="L109" s="10">
        <f t="shared" si="39"/>
        <v>0.73282487585956935</v>
      </c>
      <c r="M109" s="13">
        <f t="shared" si="40"/>
        <v>1.3219448283704401E-8</v>
      </c>
      <c r="N109" s="14">
        <f t="shared" si="41"/>
        <v>8.2423340332373002E-2</v>
      </c>
      <c r="O109" s="14">
        <f t="shared" si="42"/>
        <v>5.1609947657271977E-7</v>
      </c>
      <c r="P109" s="15">
        <v>107</v>
      </c>
      <c r="Q109" s="8">
        <f t="shared" si="43"/>
        <v>0.73274048931039826</v>
      </c>
      <c r="R109" s="201"/>
      <c r="S109" s="22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8">
        <f t="shared" si="31"/>
        <v>-0.1228764</v>
      </c>
      <c r="B110" s="9">
        <v>0.1228764</v>
      </c>
      <c r="C110" s="9">
        <v>0.73267369999999998</v>
      </c>
      <c r="D110" s="10">
        <f t="shared" si="32"/>
        <v>0.6228764</v>
      </c>
      <c r="E110" s="10">
        <f t="shared" si="33"/>
        <v>2.525279490913155E-2</v>
      </c>
      <c r="F110" s="10">
        <f t="shared" si="34"/>
        <v>1.5250058880117745E-2</v>
      </c>
      <c r="G110" s="10">
        <f t="shared" si="44"/>
        <v>8.2371522731293917E-2</v>
      </c>
      <c r="H110" s="10">
        <f t="shared" si="35"/>
        <v>4.0502853789249289E-2</v>
      </c>
      <c r="I110" s="10">
        <f t="shared" si="36"/>
        <v>8.2371522731293917E-2</v>
      </c>
      <c r="J110" s="10">
        <f t="shared" si="37"/>
        <v>2.0234794567922327E-6</v>
      </c>
      <c r="K110" s="12">
        <f t="shared" si="38"/>
        <v>-3.6713047198845139E-7</v>
      </c>
      <c r="L110" s="10">
        <f t="shared" si="39"/>
        <v>0.73281991500071986</v>
      </c>
      <c r="M110" s="13">
        <f t="shared" si="40"/>
        <v>2.1378826435512667E-8</v>
      </c>
      <c r="N110" s="14">
        <f t="shared" si="41"/>
        <v>8.1642232162031425E-2</v>
      </c>
      <c r="O110" s="14">
        <f t="shared" si="42"/>
        <v>5.3186473441520932E-7</v>
      </c>
      <c r="P110" s="15">
        <v>108</v>
      </c>
      <c r="Q110" s="8">
        <f t="shared" si="43"/>
        <v>0.73273638386466777</v>
      </c>
      <c r="R110" s="201"/>
      <c r="S110" s="22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8">
        <f t="shared" si="31"/>
        <v>-0.12209250000000001</v>
      </c>
      <c r="B111" s="9">
        <v>0.12209250000000001</v>
      </c>
      <c r="C111" s="9">
        <v>0.73264960000000001</v>
      </c>
      <c r="D111" s="10">
        <f t="shared" si="32"/>
        <v>0.62209250000000005</v>
      </c>
      <c r="E111" s="10">
        <f t="shared" si="33"/>
        <v>2.5252680848721121E-2</v>
      </c>
      <c r="F111" s="10">
        <f t="shared" si="34"/>
        <v>1.5236600735616843E-2</v>
      </c>
      <c r="G111" s="10">
        <f t="shared" si="44"/>
        <v>8.160133602120849E-2</v>
      </c>
      <c r="H111" s="10">
        <f t="shared" si="35"/>
        <v>4.0489281584337962E-2</v>
      </c>
      <c r="I111" s="10">
        <f t="shared" si="36"/>
        <v>8.160133602120849E-2</v>
      </c>
      <c r="J111" s="10">
        <f t="shared" si="37"/>
        <v>1.882394453553862E-6</v>
      </c>
      <c r="K111" s="12">
        <f t="shared" si="38"/>
        <v>-3.3945068488418109E-7</v>
      </c>
      <c r="L111" s="10">
        <f t="shared" si="39"/>
        <v>0.73281488557010654</v>
      </c>
      <c r="M111" s="13">
        <f t="shared" si="40"/>
        <v>2.7319319685441488E-8</v>
      </c>
      <c r="N111" s="14">
        <f t="shared" si="41"/>
        <v>8.0861052023925906E-2</v>
      </c>
      <c r="O111" s="14">
        <f t="shared" si="42"/>
        <v>5.4802039663268116E-7</v>
      </c>
      <c r="P111" s="15">
        <v>109</v>
      </c>
      <c r="Q111" s="8">
        <f t="shared" si="43"/>
        <v>0.73273220401598893</v>
      </c>
      <c r="R111" s="201"/>
      <c r="S111" s="22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8">
        <f t="shared" si="31"/>
        <v>-0.12130879999999999</v>
      </c>
      <c r="B112" s="9">
        <v>0.12130879999999999</v>
      </c>
      <c r="C112" s="9">
        <v>0.73268250000000001</v>
      </c>
      <c r="D112" s="10">
        <f t="shared" si="32"/>
        <v>0.62130879999999999</v>
      </c>
      <c r="E112" s="10">
        <f t="shared" si="33"/>
        <v>2.5252564263771184E-2</v>
      </c>
      <c r="F112" s="10">
        <f t="shared" si="34"/>
        <v>1.5222903645292258E-2</v>
      </c>
      <c r="G112" s="10">
        <f t="shared" si="44"/>
        <v>8.0831580912984119E-2</v>
      </c>
      <c r="H112" s="10">
        <f t="shared" si="35"/>
        <v>4.0475467909063437E-2</v>
      </c>
      <c r="I112" s="10">
        <f t="shared" si="36"/>
        <v>8.0831580912984119E-2</v>
      </c>
      <c r="J112" s="10">
        <f t="shared" si="37"/>
        <v>1.7511779524411597E-6</v>
      </c>
      <c r="K112" s="12">
        <f t="shared" si="38"/>
        <v>-3.138640585814043E-7</v>
      </c>
      <c r="L112" s="10">
        <f t="shared" si="39"/>
        <v>0.73280978780251116</v>
      </c>
      <c r="M112" s="13">
        <f t="shared" si="40"/>
        <v>1.6202184668116144E-8</v>
      </c>
      <c r="N112" s="14">
        <f t="shared" si="41"/>
        <v>8.0080207032442924E-2</v>
      </c>
      <c r="O112" s="14">
        <f t="shared" si="42"/>
        <v>5.6456270835953414E-7</v>
      </c>
      <c r="P112" s="15">
        <v>110</v>
      </c>
      <c r="Q112" s="8">
        <f t="shared" si="43"/>
        <v>0.73272794995519375</v>
      </c>
      <c r="R112" s="201"/>
      <c r="S112" s="22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8">
        <f t="shared" si="31"/>
        <v>-0.12052499999999999</v>
      </c>
      <c r="B113" s="9">
        <v>0.12052499999999999</v>
      </c>
      <c r="C113" s="9">
        <v>0.73270429999999998</v>
      </c>
      <c r="D113" s="10">
        <f t="shared" si="32"/>
        <v>0.62052499999999999</v>
      </c>
      <c r="E113" s="10">
        <f t="shared" si="33"/>
        <v>2.5252445025667904E-2</v>
      </c>
      <c r="F113" s="10">
        <f t="shared" si="34"/>
        <v>1.5208955939499554E-2</v>
      </c>
      <c r="G113" s="10">
        <f t="shared" si="44"/>
        <v>8.0061969942349681E-2</v>
      </c>
      <c r="H113" s="10">
        <f t="shared" si="35"/>
        <v>4.0461400965167454E-2</v>
      </c>
      <c r="I113" s="10">
        <f t="shared" si="36"/>
        <v>8.0061969942349681E-2</v>
      </c>
      <c r="J113" s="10">
        <f t="shared" si="37"/>
        <v>1.6290924828610044E-6</v>
      </c>
      <c r="K113" s="12">
        <f t="shared" si="38"/>
        <v>-2.9020313426788526E-7</v>
      </c>
      <c r="L113" s="10">
        <f t="shared" si="39"/>
        <v>0.73280461738702918</v>
      </c>
      <c r="M113" s="13">
        <f t="shared" si="40"/>
        <v>1.0063578140366887E-8</v>
      </c>
      <c r="N113" s="14">
        <f t="shared" si="41"/>
        <v>7.9299407140496048E-2</v>
      </c>
      <c r="O113" s="14">
        <f t="shared" si="42"/>
        <v>5.8150202677086383E-7</v>
      </c>
      <c r="P113" s="15">
        <v>111</v>
      </c>
      <c r="Q113" s="8">
        <f t="shared" si="43"/>
        <v>0.73272361805790831</v>
      </c>
      <c r="R113" s="201"/>
      <c r="S113" s="22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8">
        <f t="shared" si="31"/>
        <v>-0.1197415</v>
      </c>
      <c r="B114" s="9">
        <v>0.1197415</v>
      </c>
      <c r="C114" s="9">
        <v>0.73266989999999999</v>
      </c>
      <c r="D114" s="10">
        <f t="shared" si="32"/>
        <v>0.61974149999999995</v>
      </c>
      <c r="E114" s="10">
        <f t="shared" si="33"/>
        <v>2.5252323108167787E-2</v>
      </c>
      <c r="F114" s="10">
        <f t="shared" si="34"/>
        <v>1.5194758134534608E-2</v>
      </c>
      <c r="G114" s="10">
        <f t="shared" si="44"/>
        <v>7.9292903197624498E-2</v>
      </c>
      <c r="H114" s="10">
        <f t="shared" si="35"/>
        <v>4.0447081242702396E-2</v>
      </c>
      <c r="I114" s="10">
        <f t="shared" si="36"/>
        <v>7.9292903197624498E-2</v>
      </c>
      <c r="J114" s="10">
        <f t="shared" si="37"/>
        <v>1.5155596731074837E-6</v>
      </c>
      <c r="K114" s="12">
        <f t="shared" si="38"/>
        <v>-2.6833393587066898E-7</v>
      </c>
      <c r="L114" s="10">
        <f t="shared" si="39"/>
        <v>0.73279937457297828</v>
      </c>
      <c r="M114" s="13">
        <f t="shared" si="40"/>
        <v>1.6763665047911641E-8</v>
      </c>
      <c r="N114" s="14">
        <f t="shared" si="41"/>
        <v>7.8519060051646564E-2</v>
      </c>
      <c r="O114" s="14">
        <f t="shared" si="42"/>
        <v>5.9883321457702667E-7</v>
      </c>
      <c r="P114" s="15">
        <v>112</v>
      </c>
      <c r="Q114" s="8">
        <f t="shared" si="43"/>
        <v>0.73271920848448446</v>
      </c>
      <c r="R114" s="201"/>
      <c r="S114" s="22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8">
        <f t="shared" si="31"/>
        <v>-0.11895799999999999</v>
      </c>
      <c r="B115" s="9">
        <v>0.11895799999999999</v>
      </c>
      <c r="C115" s="9">
        <v>0.73264689999999999</v>
      </c>
      <c r="D115" s="10">
        <f t="shared" si="32"/>
        <v>0.61895800000000001</v>
      </c>
      <c r="E115" s="10">
        <f t="shared" si="33"/>
        <v>2.525219837418835E-2</v>
      </c>
      <c r="F115" s="10">
        <f t="shared" si="34"/>
        <v>1.518029800735256E-2</v>
      </c>
      <c r="G115" s="10">
        <f t="shared" si="44"/>
        <v>7.8524093679914114E-2</v>
      </c>
      <c r="H115" s="10">
        <f t="shared" si="35"/>
        <v>4.0432496381540908E-2</v>
      </c>
      <c r="I115" s="10">
        <f t="shared" si="36"/>
        <v>7.8524093679914114E-2</v>
      </c>
      <c r="J115" s="10">
        <f t="shared" si="37"/>
        <v>1.4099385449692076E-6</v>
      </c>
      <c r="K115" s="12">
        <f t="shared" si="38"/>
        <v>-2.4811274140355281E-7</v>
      </c>
      <c r="L115" s="10">
        <f t="shared" si="39"/>
        <v>0.73279405492897987</v>
      </c>
      <c r="M115" s="13">
        <f t="shared" si="40"/>
        <v>2.165457312307226E-8</v>
      </c>
      <c r="N115" s="14">
        <f t="shared" si="41"/>
        <v>7.7738876610505311E-2</v>
      </c>
      <c r="O115" s="14">
        <f t="shared" si="42"/>
        <v>6.1656584609094872E-7</v>
      </c>
      <c r="P115" s="15">
        <v>113</v>
      </c>
      <c r="Q115" s="8">
        <f t="shared" si="43"/>
        <v>0.73271471743867245</v>
      </c>
      <c r="R115" s="201"/>
      <c r="S115" s="22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8">
        <f t="shared" si="31"/>
        <v>-0.118175</v>
      </c>
      <c r="B116" s="9">
        <v>0.118175</v>
      </c>
      <c r="C116" s="9">
        <v>0.73263160000000005</v>
      </c>
      <c r="D116" s="10">
        <f t="shared" si="32"/>
        <v>0.61817500000000003</v>
      </c>
      <c r="E116" s="10">
        <f t="shared" si="33"/>
        <v>2.5252070810088199E-2</v>
      </c>
      <c r="F116" s="10">
        <f t="shared" si="34"/>
        <v>1.5165577864074121E-2</v>
      </c>
      <c r="G116" s="10">
        <f t="shared" si="44"/>
        <v>7.7756039587535741E-2</v>
      </c>
      <c r="H116" s="10">
        <f t="shared" si="35"/>
        <v>4.0417648674162324E-2</v>
      </c>
      <c r="I116" s="10">
        <f t="shared" si="36"/>
        <v>7.7756039587535741E-2</v>
      </c>
      <c r="J116" s="10">
        <f t="shared" si="37"/>
        <v>1.3117383019345012E-6</v>
      </c>
      <c r="K116" s="12">
        <f t="shared" si="38"/>
        <v>-2.2942683561052059E-7</v>
      </c>
      <c r="L116" s="10">
        <f t="shared" si="39"/>
        <v>0.73278865940477489</v>
      </c>
      <c r="M116" s="13">
        <f t="shared" si="40"/>
        <v>2.4667656628226942E-8</v>
      </c>
      <c r="N116" s="14">
        <f t="shared" si="41"/>
        <v>7.6959364724322132E-2</v>
      </c>
      <c r="O116" s="14">
        <f t="shared" si="42"/>
        <v>6.3469083767642245E-7</v>
      </c>
      <c r="P116" s="15">
        <v>114</v>
      </c>
      <c r="Q116" s="8">
        <f t="shared" si="43"/>
        <v>0.73271014563671044</v>
      </c>
      <c r="R116" s="201"/>
      <c r="S116" s="22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8">
        <f t="shared" si="31"/>
        <v>-0.1173918</v>
      </c>
      <c r="B117" s="9">
        <v>0.1173918</v>
      </c>
      <c r="C117" s="9">
        <v>0.73262159999999998</v>
      </c>
      <c r="D117" s="10">
        <f t="shared" si="32"/>
        <v>0.61739180000000005</v>
      </c>
      <c r="E117" s="10">
        <f t="shared" si="33"/>
        <v>2.525194020325126E-2</v>
      </c>
      <c r="F117" s="10">
        <f t="shared" si="34"/>
        <v>1.5150577268034522E-2</v>
      </c>
      <c r="G117" s="10">
        <f t="shared" si="44"/>
        <v>7.6988062174034658E-2</v>
      </c>
      <c r="H117" s="10">
        <f t="shared" si="35"/>
        <v>4.0402517471285787E-2</v>
      </c>
      <c r="I117" s="10">
        <f t="shared" si="36"/>
        <v>7.6988062174034658E-2</v>
      </c>
      <c r="J117" s="10">
        <f t="shared" si="37"/>
        <v>1.2203546795614041E-6</v>
      </c>
      <c r="K117" s="12">
        <f t="shared" si="38"/>
        <v>-2.1214394789103548E-7</v>
      </c>
      <c r="L117" s="10">
        <f t="shared" si="39"/>
        <v>0.73278318064392611</v>
      </c>
      <c r="M117" s="13">
        <f t="shared" si="40"/>
        <v>2.6108304491582535E-8</v>
      </c>
      <c r="N117" s="14">
        <f t="shared" si="41"/>
        <v>7.6179838089144428E-2</v>
      </c>
      <c r="O117" s="14">
        <f t="shared" si="42"/>
        <v>6.5322617139664977E-7</v>
      </c>
      <c r="P117" s="15">
        <v>115</v>
      </c>
      <c r="Q117" s="8">
        <f t="shared" si="43"/>
        <v>0.73270548673135139</v>
      </c>
      <c r="R117" s="201"/>
      <c r="S117" s="22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8">
        <f t="shared" si="31"/>
        <v>-0.1166085</v>
      </c>
      <c r="B118" s="9">
        <v>0.1166085</v>
      </c>
      <c r="C118" s="9">
        <v>0.73266379999999998</v>
      </c>
      <c r="D118" s="10">
        <f t="shared" si="32"/>
        <v>0.6166085</v>
      </c>
      <c r="E118" s="10">
        <f t="shared" si="33"/>
        <v>2.5251806463798446E-2</v>
      </c>
      <c r="F118" s="10">
        <f t="shared" si="34"/>
        <v>1.5135290271376417E-2</v>
      </c>
      <c r="G118" s="10">
        <f t="shared" si="44"/>
        <v>7.6220267938233346E-2</v>
      </c>
      <c r="H118" s="10">
        <f t="shared" si="35"/>
        <v>4.0387096735174863E-2</v>
      </c>
      <c r="I118" s="10">
        <f t="shared" si="36"/>
        <v>7.6220267938233346E-2</v>
      </c>
      <c r="J118" s="10">
        <f t="shared" si="37"/>
        <v>1.1353265917951322E-6</v>
      </c>
      <c r="K118" s="12">
        <f t="shared" si="38"/>
        <v>-1.9616101810009046E-7</v>
      </c>
      <c r="L118" s="10">
        <f t="shared" si="39"/>
        <v>0.73277761665498409</v>
      </c>
      <c r="M118" s="13">
        <f t="shared" si="40"/>
        <v>1.2954230951772229E-8</v>
      </c>
      <c r="N118" s="14">
        <f t="shared" si="41"/>
        <v>7.5400407551694512E-2</v>
      </c>
      <c r="O118" s="14">
        <f t="shared" si="42"/>
        <v>6.721710534156068E-7</v>
      </c>
      <c r="P118" s="15">
        <v>116</v>
      </c>
      <c r="Q118" s="8">
        <f t="shared" si="43"/>
        <v>0.73270073887530185</v>
      </c>
      <c r="R118" s="201"/>
      <c r="S118" s="22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8">
        <f t="shared" si="31"/>
        <v>-0.1158251</v>
      </c>
      <c r="B119" s="9">
        <v>0.1158251</v>
      </c>
      <c r="C119" s="9">
        <v>0.73264280000000004</v>
      </c>
      <c r="D119" s="10">
        <f t="shared" si="32"/>
        <v>0.61582510000000001</v>
      </c>
      <c r="E119" s="10">
        <f t="shared" si="33"/>
        <v>2.5251669480852869E-2</v>
      </c>
      <c r="F119" s="10">
        <f t="shared" si="34"/>
        <v>1.5119708774688332E-2</v>
      </c>
      <c r="G119" s="10">
        <f t="shared" si="44"/>
        <v>7.5452665531658414E-2</v>
      </c>
      <c r="H119" s="10">
        <f t="shared" si="35"/>
        <v>4.0371378255541206E-2</v>
      </c>
      <c r="I119" s="10">
        <f t="shared" si="36"/>
        <v>7.5452665531658428E-2</v>
      </c>
      <c r="J119" s="10">
        <f t="shared" si="37"/>
        <v>1.0562128003785551E-6</v>
      </c>
      <c r="K119" s="12">
        <f t="shared" si="38"/>
        <v>-1.8138041788327688E-7</v>
      </c>
      <c r="L119" s="10">
        <f t="shared" si="39"/>
        <v>0.73277196469051209</v>
      </c>
      <c r="M119" s="13">
        <f t="shared" si="40"/>
        <v>1.6683517275074013E-8</v>
      </c>
      <c r="N119" s="14">
        <f t="shared" si="41"/>
        <v>7.4621084964822754E-2</v>
      </c>
      <c r="O119" s="14">
        <f t="shared" si="42"/>
        <v>6.9152623913874099E-7</v>
      </c>
      <c r="P119" s="15">
        <v>117</v>
      </c>
      <c r="Q119" s="8">
        <f t="shared" si="43"/>
        <v>0.73269589955303549</v>
      </c>
      <c r="R119" s="201"/>
      <c r="S119" s="22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8">
        <f t="shared" si="31"/>
        <v>-0.11504209999999999</v>
      </c>
      <c r="B120" s="9">
        <v>0.11504209999999999</v>
      </c>
      <c r="C120" s="9">
        <v>0.73262910000000003</v>
      </c>
      <c r="D120" s="10">
        <f t="shared" si="32"/>
        <v>0.61504210000000004</v>
      </c>
      <c r="E120" s="10">
        <f t="shared" si="33"/>
        <v>2.5251529229016675E-2</v>
      </c>
      <c r="F120" s="10">
        <f t="shared" si="34"/>
        <v>1.5103834611098823E-2</v>
      </c>
      <c r="G120" s="10">
        <f t="shared" si="44"/>
        <v>7.4685753511941039E-2</v>
      </c>
      <c r="H120" s="10">
        <f t="shared" si="35"/>
        <v>4.0355363840115496E-2</v>
      </c>
      <c r="I120" s="10">
        <f t="shared" si="36"/>
        <v>7.4685753511941039E-2</v>
      </c>
      <c r="J120" s="10">
        <f t="shared" si="37"/>
        <v>9.8264794345835883E-7</v>
      </c>
      <c r="K120" s="12">
        <f t="shared" si="38"/>
        <v>-1.677202251870872E-7</v>
      </c>
      <c r="L120" s="10">
        <f t="shared" si="39"/>
        <v>0.73276622561996674</v>
      </c>
      <c r="M120" s="13">
        <f t="shared" si="40"/>
        <v>1.8803435651253153E-8</v>
      </c>
      <c r="N120" s="14">
        <f t="shared" si="41"/>
        <v>7.3842379973270117E-2</v>
      </c>
      <c r="O120" s="14">
        <f t="shared" si="42"/>
        <v>7.1127892573031283E-7</v>
      </c>
      <c r="P120" s="15">
        <v>118</v>
      </c>
      <c r="Q120" s="8">
        <f t="shared" si="43"/>
        <v>0.73269096933388811</v>
      </c>
      <c r="R120" s="201"/>
      <c r="S120" s="22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8">
        <f t="shared" si="31"/>
        <v>-0.11425929999999999</v>
      </c>
      <c r="B121" s="9">
        <v>0.11425929999999999</v>
      </c>
      <c r="C121" s="9">
        <v>0.73261969999999998</v>
      </c>
      <c r="D121" s="10">
        <f t="shared" si="32"/>
        <v>0.61425929999999995</v>
      </c>
      <c r="E121" s="10">
        <f t="shared" si="33"/>
        <v>2.5251385556352746E-2</v>
      </c>
      <c r="F121" s="10">
        <f t="shared" si="34"/>
        <v>1.508765549011773E-2</v>
      </c>
      <c r="G121" s="10">
        <f t="shared" si="44"/>
        <v>7.3919344730033504E-2</v>
      </c>
      <c r="H121" s="10">
        <f t="shared" si="35"/>
        <v>4.0339041046470472E-2</v>
      </c>
      <c r="I121" s="10">
        <f t="shared" si="36"/>
        <v>7.3919344730033504E-2</v>
      </c>
      <c r="J121" s="10">
        <f t="shared" si="37"/>
        <v>9.1422349601814564E-7</v>
      </c>
      <c r="K121" s="12">
        <f t="shared" si="38"/>
        <v>-1.5509190805070401E-7</v>
      </c>
      <c r="L121" s="10">
        <f t="shared" si="39"/>
        <v>0.73276039521497394</v>
      </c>
      <c r="M121" s="13">
        <f t="shared" si="40"/>
        <v>1.979514351656644E-8</v>
      </c>
      <c r="N121" s="14">
        <f t="shared" si="41"/>
        <v>7.3064106410632351E-2</v>
      </c>
      <c r="O121" s="14">
        <f t="shared" si="42"/>
        <v>7.3143258297210787E-7</v>
      </c>
      <c r="P121" s="15">
        <v>119</v>
      </c>
      <c r="Q121" s="8">
        <f t="shared" si="43"/>
        <v>0.73268594440066248</v>
      </c>
      <c r="R121" s="201"/>
      <c r="S121" s="22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8">
        <f t="shared" si="31"/>
        <v>-0.11347690000000001</v>
      </c>
      <c r="B122" s="9">
        <v>0.11347690000000001</v>
      </c>
      <c r="C122" s="9">
        <v>0.73261350000000003</v>
      </c>
      <c r="D122" s="10">
        <f t="shared" si="32"/>
        <v>0.61347689999999999</v>
      </c>
      <c r="E122" s="10">
        <f t="shared" si="33"/>
        <v>2.5251238378080361E-2</v>
      </c>
      <c r="F122" s="10">
        <f t="shared" si="34"/>
        <v>1.5071167008413671E-2</v>
      </c>
      <c r="G122" s="10">
        <f t="shared" si="44"/>
        <v>7.3153644018693717E-2</v>
      </c>
      <c r="H122" s="10">
        <f t="shared" si="35"/>
        <v>4.0322405386494037E-2</v>
      </c>
      <c r="I122" s="10">
        <f t="shared" si="36"/>
        <v>7.3153644018693717E-2</v>
      </c>
      <c r="J122" s="10">
        <f t="shared" si="37"/>
        <v>8.5059481225014141E-7</v>
      </c>
      <c r="K122" s="12">
        <f t="shared" si="38"/>
        <v>-1.4342015654066688E-7</v>
      </c>
      <c r="L122" s="10">
        <f t="shared" si="39"/>
        <v>0.7327544721242113</v>
      </c>
      <c r="M122" s="13">
        <f t="shared" si="40"/>
        <v>1.9873139804637559E-8</v>
      </c>
      <c r="N122" s="14">
        <f t="shared" si="41"/>
        <v>7.2286476494975868E-2</v>
      </c>
      <c r="O122" s="14">
        <f t="shared" si="42"/>
        <v>7.5197951419094597E-7</v>
      </c>
      <c r="P122" s="15">
        <v>120</v>
      </c>
      <c r="Q122" s="8">
        <f t="shared" si="43"/>
        <v>0.73268082338576601</v>
      </c>
      <c r="R122" s="201"/>
      <c r="S122" s="22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8">
        <f t="shared" si="31"/>
        <v>-0.11269510000000001</v>
      </c>
      <c r="B123" s="9">
        <v>0.11269510000000001</v>
      </c>
      <c r="C123" s="9">
        <v>0.73256049999999995</v>
      </c>
      <c r="D123" s="10">
        <f t="shared" si="32"/>
        <v>0.61269510000000005</v>
      </c>
      <c r="E123" s="10">
        <f t="shared" si="33"/>
        <v>2.525108760747341E-2</v>
      </c>
      <c r="F123" s="10">
        <f t="shared" si="34"/>
        <v>1.5054364778152536E-2</v>
      </c>
      <c r="G123" s="10">
        <f t="shared" si="44"/>
        <v>7.2388856176156771E-2</v>
      </c>
      <c r="H123" s="10">
        <f t="shared" si="35"/>
        <v>4.0305452385625946E-2</v>
      </c>
      <c r="I123" s="10">
        <f t="shared" si="36"/>
        <v>7.2388856176156757E-2</v>
      </c>
      <c r="J123" s="10">
        <f t="shared" si="37"/>
        <v>7.9143821728915586E-7</v>
      </c>
      <c r="K123" s="12">
        <f t="shared" si="38"/>
        <v>-1.3263473798645263E-7</v>
      </c>
      <c r="L123" s="10">
        <f t="shared" si="39"/>
        <v>0.73274845501226238</v>
      </c>
      <c r="M123" s="13">
        <f t="shared" si="40"/>
        <v>3.5327086634570486E-8</v>
      </c>
      <c r="N123" s="14">
        <f t="shared" si="41"/>
        <v>7.1509702858925495E-2</v>
      </c>
      <c r="O123" s="14">
        <f t="shared" si="42"/>
        <v>7.729105551987332E-7</v>
      </c>
      <c r="P123" s="15">
        <v>121</v>
      </c>
      <c r="Q123" s="8">
        <f t="shared" si="43"/>
        <v>0.73267560492641948</v>
      </c>
      <c r="R123" s="201"/>
      <c r="S123" s="22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8">
        <f t="shared" si="31"/>
        <v>-0.111914</v>
      </c>
      <c r="B124" s="9">
        <v>0.111914</v>
      </c>
      <c r="C124" s="9">
        <v>0.73257410000000001</v>
      </c>
      <c r="D124" s="10">
        <f t="shared" si="32"/>
        <v>0.61191399999999996</v>
      </c>
      <c r="E124" s="10">
        <f t="shared" si="33"/>
        <v>2.5250933135847805E-2</v>
      </c>
      <c r="F124" s="10">
        <f t="shared" si="34"/>
        <v>1.5037242222590588E-2</v>
      </c>
      <c r="G124" s="10">
        <f t="shared" si="44"/>
        <v>7.1625088198365855E-2</v>
      </c>
      <c r="H124" s="10">
        <f t="shared" si="35"/>
        <v>4.0288175358438399E-2</v>
      </c>
      <c r="I124" s="10">
        <f t="shared" si="36"/>
        <v>7.1625088198365855E-2</v>
      </c>
      <c r="J124" s="10">
        <f t="shared" si="37"/>
        <v>7.3644319574836784E-7</v>
      </c>
      <c r="K124" s="12">
        <f t="shared" si="38"/>
        <v>-1.2266898116399393E-7</v>
      </c>
      <c r="L124" s="10">
        <f t="shared" si="39"/>
        <v>0.73274234177279329</v>
      </c>
      <c r="M124" s="13">
        <f t="shared" si="40"/>
        <v>2.830529411262808E-8</v>
      </c>
      <c r="N124" s="14">
        <f t="shared" si="41"/>
        <v>7.0733899246236756E-2</v>
      </c>
      <c r="O124" s="14">
        <f t="shared" si="42"/>
        <v>7.9421774839696131E-7</v>
      </c>
      <c r="P124" s="15">
        <v>122</v>
      </c>
      <c r="Q124" s="8">
        <f t="shared" si="43"/>
        <v>0.73267028698000869</v>
      </c>
      <c r="R124" s="201"/>
      <c r="S124" s="22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8">
        <f t="shared" si="31"/>
        <v>-0.111134</v>
      </c>
      <c r="B125" s="9">
        <v>0.111134</v>
      </c>
      <c r="C125" s="9">
        <v>0.73258310000000004</v>
      </c>
      <c r="D125" s="10">
        <f t="shared" si="32"/>
        <v>0.61113399999999996</v>
      </c>
      <c r="E125" s="10">
        <f t="shared" si="33"/>
        <v>2.5250774912176675E-2</v>
      </c>
      <c r="F125" s="10">
        <f t="shared" si="34"/>
        <v>1.5019799397604979E-2</v>
      </c>
      <c r="G125" s="10">
        <f t="shared" si="44"/>
        <v>7.0862740351195178E-2</v>
      </c>
      <c r="H125" s="10">
        <f t="shared" si="35"/>
        <v>4.0270574309781648E-2</v>
      </c>
      <c r="I125" s="10">
        <f t="shared" si="36"/>
        <v>7.0862740351195178E-2</v>
      </c>
      <c r="J125" s="10">
        <f t="shared" si="37"/>
        <v>6.853390231687724E-7</v>
      </c>
      <c r="K125" s="12">
        <f t="shared" si="38"/>
        <v>-1.1346449603627564E-7</v>
      </c>
      <c r="L125" s="10">
        <f t="shared" si="39"/>
        <v>0.73273613267476845</v>
      </c>
      <c r="M125" s="13">
        <f t="shared" si="40"/>
        <v>2.3418999546772485E-8</v>
      </c>
      <c r="N125" s="14">
        <f t="shared" si="41"/>
        <v>6.995947776295125E-2</v>
      </c>
      <c r="O125" s="14">
        <f t="shared" si="42"/>
        <v>8.1588330332111928E-7</v>
      </c>
      <c r="P125" s="15">
        <v>123</v>
      </c>
      <c r="Q125" s="8">
        <f t="shared" si="43"/>
        <v>0.7326648695638881</v>
      </c>
      <c r="R125" s="201"/>
      <c r="S125" s="22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8">
        <f t="shared" si="31"/>
        <v>-0.11035490000000001</v>
      </c>
      <c r="B126" s="9">
        <v>0.11035490000000001</v>
      </c>
      <c r="C126" s="9">
        <v>0.73258909999999999</v>
      </c>
      <c r="D126" s="10">
        <f t="shared" si="32"/>
        <v>0.61035490000000003</v>
      </c>
      <c r="E126" s="10">
        <f t="shared" si="33"/>
        <v>2.5250612761242838E-2</v>
      </c>
      <c r="F126" s="10">
        <f t="shared" si="34"/>
        <v>1.5002022937673398E-2</v>
      </c>
      <c r="G126" s="10">
        <f t="shared" si="44"/>
        <v>7.010162646712656E-2</v>
      </c>
      <c r="H126" s="10">
        <f t="shared" si="35"/>
        <v>4.0252635698916232E-2</v>
      </c>
      <c r="I126" s="10">
        <f t="shared" si="36"/>
        <v>7.010162646712656E-2</v>
      </c>
      <c r="J126" s="10">
        <f t="shared" si="37"/>
        <v>6.3783395721014061E-7</v>
      </c>
      <c r="K126" s="12">
        <f t="shared" si="38"/>
        <v>-1.0496011312040709E-7</v>
      </c>
      <c r="L126" s="10">
        <f t="shared" si="39"/>
        <v>0.73272982321951396</v>
      </c>
      <c r="M126" s="13">
        <f t="shared" si="40"/>
        <v>1.9803024510377499E-8</v>
      </c>
      <c r="N126" s="14">
        <f t="shared" si="41"/>
        <v>6.9186255262891072E-2</v>
      </c>
      <c r="O126" s="14">
        <f t="shared" si="42"/>
        <v>8.3790444154352714E-7</v>
      </c>
      <c r="P126" s="15">
        <v>124</v>
      </c>
      <c r="Q126" s="8">
        <f t="shared" si="43"/>
        <v>0.7326593485269759</v>
      </c>
      <c r="R126" s="201"/>
      <c r="S126" s="22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8">
        <f t="shared" si="31"/>
        <v>-0.1095763</v>
      </c>
      <c r="B127" s="9">
        <v>0.1095763</v>
      </c>
      <c r="C127" s="9">
        <v>0.73259320000000006</v>
      </c>
      <c r="D127" s="10">
        <f t="shared" si="32"/>
        <v>0.60957629999999996</v>
      </c>
      <c r="E127" s="10">
        <f t="shared" si="33"/>
        <v>2.5250446453918298E-2</v>
      </c>
      <c r="F127" s="10">
        <f t="shared" si="34"/>
        <v>1.4983894081553876E-2</v>
      </c>
      <c r="G127" s="10">
        <f t="shared" si="44"/>
        <v>6.9341365815490497E-2</v>
      </c>
      <c r="H127" s="10">
        <f t="shared" si="35"/>
        <v>4.0234340535472181E-2</v>
      </c>
      <c r="I127" s="10">
        <f t="shared" si="36"/>
        <v>6.9341365815490483E-2</v>
      </c>
      <c r="J127" s="10">
        <f t="shared" si="37"/>
        <v>5.9364903732745248E-7</v>
      </c>
      <c r="K127" s="12">
        <f t="shared" si="38"/>
        <v>-9.7098001777001088E-8</v>
      </c>
      <c r="L127" s="10">
        <f t="shared" si="39"/>
        <v>0.73272340704459382</v>
      </c>
      <c r="M127" s="13">
        <f t="shared" si="40"/>
        <v>1.6953874461843077E-8</v>
      </c>
      <c r="N127" s="14">
        <f t="shared" si="41"/>
        <v>6.8413851303681023E-2</v>
      </c>
      <c r="O127" s="14">
        <f t="shared" si="42"/>
        <v>8.602831696171413E-7</v>
      </c>
      <c r="P127" s="15">
        <v>125</v>
      </c>
      <c r="Q127" s="8">
        <f t="shared" si="43"/>
        <v>0.73265371804238011</v>
      </c>
      <c r="R127" s="201"/>
      <c r="S127" s="22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8">
        <f t="shared" si="31"/>
        <v>-0.1087986</v>
      </c>
      <c r="B128" s="9">
        <v>0.1087986</v>
      </c>
      <c r="C128" s="9">
        <v>0.73259580000000002</v>
      </c>
      <c r="D128" s="10">
        <f t="shared" si="32"/>
        <v>0.60879859999999997</v>
      </c>
      <c r="E128" s="10">
        <f t="shared" si="33"/>
        <v>2.5250275922793282E-2</v>
      </c>
      <c r="F128" s="10">
        <f t="shared" si="34"/>
        <v>1.4965412153103048E-2</v>
      </c>
      <c r="G128" s="10">
        <f t="shared" si="44"/>
        <v>6.8582359353372729E-2</v>
      </c>
      <c r="H128" s="10">
        <f t="shared" si="35"/>
        <v>4.0215688075896323E-2</v>
      </c>
      <c r="I128" s="10">
        <f t="shared" si="36"/>
        <v>6.8582359353372743E-2</v>
      </c>
      <c r="J128" s="10">
        <f t="shared" si="37"/>
        <v>5.5257073094244764E-7</v>
      </c>
      <c r="K128" s="12">
        <f t="shared" si="38"/>
        <v>-8.9832889345901364E-8</v>
      </c>
      <c r="L128" s="10">
        <f t="shared" si="39"/>
        <v>0.73271688422316839</v>
      </c>
      <c r="M128" s="13">
        <f t="shared" si="40"/>
        <v>1.466138910028671E-8</v>
      </c>
      <c r="N128" s="14">
        <f t="shared" si="41"/>
        <v>6.7642680057362348E-2</v>
      </c>
      <c r="O128" s="14">
        <f t="shared" si="42"/>
        <v>8.8299717935059264E-7</v>
      </c>
      <c r="P128" s="15">
        <v>126</v>
      </c>
      <c r="Q128" s="8">
        <f t="shared" si="43"/>
        <v>0.73264797790010328</v>
      </c>
      <c r="R128" s="201"/>
      <c r="S128" s="22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8">
        <f t="shared" si="31"/>
        <v>-0.1080221</v>
      </c>
      <c r="B129" s="9">
        <v>0.1080221</v>
      </c>
      <c r="C129" s="9">
        <v>0.73254870000000005</v>
      </c>
      <c r="D129" s="10">
        <f t="shared" si="32"/>
        <v>0.60802210000000001</v>
      </c>
      <c r="E129" s="10">
        <f t="shared" si="33"/>
        <v>2.5250101079543671E-2</v>
      </c>
      <c r="F129" s="10">
        <f t="shared" si="34"/>
        <v>1.4946574436514311E-2</v>
      </c>
      <c r="G129" s="10">
        <f t="shared" si="44"/>
        <v>6.7824910092207147E-2</v>
      </c>
      <c r="H129" s="10">
        <f t="shared" si="35"/>
        <v>4.0196675516057982E-2</v>
      </c>
      <c r="I129" s="10">
        <f t="shared" si="36"/>
        <v>6.7824910092207161E-2</v>
      </c>
      <c r="J129" s="10">
        <f t="shared" si="37"/>
        <v>5.1439173486371005E-7</v>
      </c>
      <c r="K129" s="12">
        <f t="shared" si="38"/>
        <v>-8.3121342240693799E-8</v>
      </c>
      <c r="L129" s="10">
        <f t="shared" si="39"/>
        <v>0.73271025410004487</v>
      </c>
      <c r="M129" s="13">
        <f t="shared" si="40"/>
        <v>2.609972724128976E-8</v>
      </c>
      <c r="N129" s="14">
        <f t="shared" si="41"/>
        <v>6.6873056740040793E-2</v>
      </c>
      <c r="O129" s="14">
        <f t="shared" si="42"/>
        <v>9.060248040303518E-7</v>
      </c>
      <c r="P129" s="15">
        <v>127</v>
      </c>
      <c r="Q129" s="8">
        <f t="shared" si="43"/>
        <v>0.73264212725666644</v>
      </c>
      <c r="R129" s="201"/>
      <c r="S129" s="22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8">
        <f t="shared" ref="A130:A193" si="45">-B130</f>
        <v>-0.1072467</v>
      </c>
      <c r="B130" s="9">
        <v>0.1072467</v>
      </c>
      <c r="C130" s="9">
        <v>0.73251730000000004</v>
      </c>
      <c r="D130" s="10">
        <f t="shared" ref="D130:D193" si="46">IF(B130=0,"",B130+1/$T$7)</f>
        <v>0.60724670000000003</v>
      </c>
      <c r="E130" s="10">
        <f t="shared" ref="E130:E193" si="47">IF(B130=0,"",$T$18-(LN(1+EXP(-$S$37*(H130-T$18))))/$S$37)</f>
        <v>2.5249921741942138E-2</v>
      </c>
      <c r="F130" s="10">
        <f t="shared" ref="F130:F193" si="48">IF(B130=0,"",B130-E130-G130-V$4*J130)</f>
        <v>1.4927368450266503E-2</v>
      </c>
      <c r="G130" s="10">
        <f t="shared" si="44"/>
        <v>6.7068930908624105E-2</v>
      </c>
      <c r="H130" s="10">
        <f t="shared" ref="H130:H193" si="49">IF(B130=0,"",B130-G130-V$4*J130)</f>
        <v>4.0177290192208642E-2</v>
      </c>
      <c r="I130" s="10">
        <f t="shared" ref="I130:I193" si="50">IF(B130=0,"",B130-H130-V$4*J130)</f>
        <v>6.7068930908624105E-2</v>
      </c>
      <c r="J130" s="10">
        <f t="shared" ref="J130:J193" si="51">IF(B130=0,"",LN(1+EXP($U$37*(B130-$U$39)))/$U$37)</f>
        <v>4.7889916725055407E-7</v>
      </c>
      <c r="K130" s="12">
        <f t="shared" ref="K130:K193" si="52">IF(B130=0,"",-LN(1+EXP($V$41*(B130-$V$39)))/$V$41)</f>
        <v>-7.6919683417879262E-8</v>
      </c>
      <c r="L130" s="10">
        <f t="shared" ref="L130:L193" si="53">IF(B130=0,"",$S$41*E130+$S$7+$T$41*F130+$U$41*I130+S$43*(J130+K130))</f>
        <v>0.73270351259311151</v>
      </c>
      <c r="M130" s="13">
        <f t="shared" ref="M130:M193" si="54">IF(B130=0,"",(L130-C130)*(L130-C130))</f>
        <v>3.4675129833297053E-8</v>
      </c>
      <c r="N130" s="14">
        <f t="shared" ref="N130:N193" si="55">IF(B130=0,"",1/V$14*LN(1+EXP(V$14*(B130-V$4*J130-T$39))))</f>
        <v>6.6104900682257439E-2</v>
      </c>
      <c r="O130" s="14">
        <f t="shared" ref="O130:O193" si="56">IF(B130=0,"",(N130-I130)^2)</f>
        <v>9.293542773485656E-7</v>
      </c>
      <c r="P130" s="15">
        <v>128</v>
      </c>
      <c r="Q130" s="8">
        <f t="shared" ref="Q130:Q193" si="57">IF(B130=0,"",S$7+T$41*F130)</f>
        <v>0.73263616223554195</v>
      </c>
      <c r="R130" s="201"/>
      <c r="S130" s="22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8">
        <f t="shared" si="45"/>
        <v>-0.10647230000000001</v>
      </c>
      <c r="B131" s="9">
        <v>0.10647230000000001</v>
      </c>
      <c r="C131" s="9">
        <v>0.73254540000000001</v>
      </c>
      <c r="D131" s="10">
        <f t="shared" si="46"/>
        <v>0.60647229999999996</v>
      </c>
      <c r="E131" s="10">
        <f t="shared" si="47"/>
        <v>2.5249737717538415E-2</v>
      </c>
      <c r="F131" s="10">
        <f t="shared" si="48"/>
        <v>1.4907781136322408E-2</v>
      </c>
      <c r="G131" s="10">
        <f t="shared" ref="G131:G194" si="58">IF(B131=0,"",1/2*(B131-V$4*J131+T$37)+1/2*POWER((B131-V$4*J131+T$37)^2-4*V$37*(B131-V$4*J131),0.5))</f>
        <v>6.6314335249522918E-2</v>
      </c>
      <c r="H131" s="10">
        <f t="shared" si="49"/>
        <v>4.0157518853860819E-2</v>
      </c>
      <c r="I131" s="10">
        <f t="shared" si="50"/>
        <v>6.6314335249522918E-2</v>
      </c>
      <c r="J131" s="10">
        <f t="shared" si="51"/>
        <v>4.458966162676434E-7</v>
      </c>
      <c r="K131" s="12">
        <f t="shared" si="52"/>
        <v>-7.1187845285392606E-8</v>
      </c>
      <c r="L131" s="10">
        <f t="shared" si="53"/>
        <v>0.73269665545077556</v>
      </c>
      <c r="M131" s="13">
        <f t="shared" si="54"/>
        <v>2.2878211389313259E-8</v>
      </c>
      <c r="N131" s="14">
        <f t="shared" si="55"/>
        <v>6.5338132294819815E-2</v>
      </c>
      <c r="O131" s="14">
        <f t="shared" si="56"/>
        <v>9.5297220877106998E-7</v>
      </c>
      <c r="P131" s="15">
        <v>129</v>
      </c>
      <c r="Q131" s="8">
        <f t="shared" si="57"/>
        <v>0.73263007878114705</v>
      </c>
      <c r="R131" s="201"/>
      <c r="S131" s="22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8">
        <f t="shared" si="45"/>
        <v>-0.10569870000000001</v>
      </c>
      <c r="B132" s="9">
        <v>0.10569870000000001</v>
      </c>
      <c r="C132" s="9">
        <v>0.73251509999999997</v>
      </c>
      <c r="D132" s="10">
        <f t="shared" si="46"/>
        <v>0.60569870000000003</v>
      </c>
      <c r="E132" s="10">
        <f t="shared" si="47"/>
        <v>2.5249548778193874E-2</v>
      </c>
      <c r="F132" s="10">
        <f t="shared" si="48"/>
        <v>1.4887796217276835E-2</v>
      </c>
      <c r="G132" s="10">
        <f t="shared" si="58"/>
        <v>6.5560939805565432E-2</v>
      </c>
      <c r="H132" s="10">
        <f t="shared" si="49"/>
        <v>4.0137344995470718E-2</v>
      </c>
      <c r="I132" s="10">
        <f t="shared" si="50"/>
        <v>6.5560939805565419E-2</v>
      </c>
      <c r="J132" s="10">
        <f t="shared" si="51"/>
        <v>4.1519896385824857E-7</v>
      </c>
      <c r="K132" s="12">
        <f t="shared" si="52"/>
        <v>-6.5888397022442057E-8</v>
      </c>
      <c r="L132" s="10">
        <f t="shared" si="53"/>
        <v>0.73268967733087298</v>
      </c>
      <c r="M132" s="13">
        <f t="shared" si="54"/>
        <v>3.0477244454742582E-8</v>
      </c>
      <c r="N132" s="14">
        <f t="shared" si="55"/>
        <v>6.4572574204929789E-2</v>
      </c>
      <c r="O132" s="14">
        <f t="shared" si="56"/>
        <v>9.7686656051982873E-7</v>
      </c>
      <c r="P132" s="15">
        <v>130</v>
      </c>
      <c r="Q132" s="8">
        <f t="shared" si="57"/>
        <v>0.73262387183802324</v>
      </c>
      <c r="R132" s="201"/>
      <c r="S132" s="22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8">
        <f t="shared" si="45"/>
        <v>-0.1049268</v>
      </c>
      <c r="B133" s="9">
        <v>0.1049268</v>
      </c>
      <c r="C133" s="9">
        <v>0.73249489999999995</v>
      </c>
      <c r="D133" s="10">
        <f t="shared" si="46"/>
        <v>0.60492679999999999</v>
      </c>
      <c r="E133" s="10">
        <f t="shared" si="47"/>
        <v>2.5249354961357884E-2</v>
      </c>
      <c r="F133" s="10">
        <f t="shared" si="48"/>
        <v>1.4867425888483849E-2</v>
      </c>
      <c r="G133" s="10">
        <f t="shared" si="58"/>
        <v>6.4809632474905787E-2</v>
      </c>
      <c r="H133" s="10">
        <f t="shared" si="49"/>
        <v>4.0116780849841729E-2</v>
      </c>
      <c r="I133" s="10">
        <f t="shared" si="50"/>
        <v>6.4809632474905787E-2</v>
      </c>
      <c r="J133" s="10">
        <f t="shared" si="51"/>
        <v>3.8667525248046144E-7</v>
      </c>
      <c r="K133" s="12">
        <f t="shared" si="52"/>
        <v>-6.0993823275016077E-8</v>
      </c>
      <c r="L133" s="10">
        <f t="shared" si="53"/>
        <v>0.73268258283653132</v>
      </c>
      <c r="M133" s="13">
        <f t="shared" si="54"/>
        <v>3.5224847128459647E-8</v>
      </c>
      <c r="N133" s="14">
        <f t="shared" si="55"/>
        <v>6.3809138109181915E-2</v>
      </c>
      <c r="O133" s="14">
        <f t="shared" si="56"/>
        <v>1.0009889758452137E-6</v>
      </c>
      <c r="P133" s="15">
        <v>131</v>
      </c>
      <c r="Q133" s="8">
        <f t="shared" si="57"/>
        <v>0.73261754519381994</v>
      </c>
      <c r="R133" s="201"/>
      <c r="S133" s="22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8">
        <f t="shared" si="45"/>
        <v>-0.1041569</v>
      </c>
      <c r="B134" s="9">
        <v>0.1041569</v>
      </c>
      <c r="C134" s="9">
        <v>0.73248150000000001</v>
      </c>
      <c r="D134" s="10">
        <f t="shared" si="46"/>
        <v>0.6041569</v>
      </c>
      <c r="E134" s="10">
        <f t="shared" si="47"/>
        <v>2.524915616374581E-2</v>
      </c>
      <c r="F134" s="10">
        <f t="shared" si="48"/>
        <v>1.4846667629179636E-2</v>
      </c>
      <c r="G134" s="10">
        <f t="shared" si="58"/>
        <v>6.4060716029604475E-2</v>
      </c>
      <c r="H134" s="10">
        <f t="shared" si="49"/>
        <v>4.0095823792925457E-2</v>
      </c>
      <c r="I134" s="10">
        <f t="shared" si="50"/>
        <v>6.4060716029604475E-2</v>
      </c>
      <c r="J134" s="10">
        <f t="shared" si="51"/>
        <v>3.6017747006747969E-7</v>
      </c>
      <c r="K134" s="12">
        <f t="shared" si="52"/>
        <v>-5.6474139603796757E-8</v>
      </c>
      <c r="L134" s="10">
        <f t="shared" si="53"/>
        <v>0.73267537140498906</v>
      </c>
      <c r="M134" s="13">
        <f t="shared" si="54"/>
        <v>3.7586121672429955E-8</v>
      </c>
      <c r="N134" s="14">
        <f t="shared" si="55"/>
        <v>6.3048141683974657E-2</v>
      </c>
      <c r="O134" s="14">
        <f t="shared" si="56"/>
        <v>1.0253068054276555E-6</v>
      </c>
      <c r="P134" s="15">
        <v>132</v>
      </c>
      <c r="Q134" s="8">
        <f t="shared" si="57"/>
        <v>0.73261109806563507</v>
      </c>
      <c r="R134" s="201"/>
      <c r="S134" s="22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8">
        <f t="shared" si="45"/>
        <v>-0.10338840000000001</v>
      </c>
      <c r="B135" s="9">
        <v>0.10338840000000001</v>
      </c>
      <c r="C135" s="9">
        <v>0.73252139999999999</v>
      </c>
      <c r="D135" s="10">
        <f t="shared" si="46"/>
        <v>0.60338840000000005</v>
      </c>
      <c r="E135" s="10">
        <f t="shared" si="47"/>
        <v>2.5248952039849323E-2</v>
      </c>
      <c r="F135" s="10">
        <f t="shared" si="48"/>
        <v>1.4825494186902393E-2</v>
      </c>
      <c r="G135" s="10">
        <f t="shared" si="58"/>
        <v>6.3313618234458413E-2</v>
      </c>
      <c r="H135" s="10">
        <f t="shared" si="49"/>
        <v>4.0074446226751714E-2</v>
      </c>
      <c r="I135" s="10">
        <f t="shared" si="50"/>
        <v>6.3313618234458413E-2</v>
      </c>
      <c r="J135" s="10">
        <f t="shared" si="51"/>
        <v>3.3553878987622303E-7</v>
      </c>
      <c r="K135" s="12">
        <f t="shared" si="52"/>
        <v>-5.2296687688000517E-8</v>
      </c>
      <c r="L135" s="10">
        <f t="shared" si="53"/>
        <v>0.73266803390597324</v>
      </c>
      <c r="M135" s="13">
        <f t="shared" si="54"/>
        <v>2.1501502380971332E-8</v>
      </c>
      <c r="N135" s="14">
        <f t="shared" si="55"/>
        <v>6.2289014043776889E-2</v>
      </c>
      <c r="O135" s="14">
        <f t="shared" si="56"/>
        <v>1.049813747562142E-6</v>
      </c>
      <c r="P135" s="15">
        <v>133</v>
      </c>
      <c r="Q135" s="8">
        <f t="shared" si="57"/>
        <v>0.73260452198936221</v>
      </c>
      <c r="R135" s="201"/>
      <c r="S135" s="22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8">
        <f t="shared" si="45"/>
        <v>-0.1026215</v>
      </c>
      <c r="B136" s="9">
        <v>0.1026215</v>
      </c>
      <c r="C136" s="9">
        <v>0.73249900000000001</v>
      </c>
      <c r="D136" s="10">
        <f t="shared" si="46"/>
        <v>0.60262150000000003</v>
      </c>
      <c r="E136" s="10">
        <f t="shared" si="47"/>
        <v>2.5248742438347672E-2</v>
      </c>
      <c r="F136" s="10">
        <f t="shared" si="48"/>
        <v>1.4803899238969654E-2</v>
      </c>
      <c r="G136" s="10">
        <f t="shared" si="58"/>
        <v>6.2568545691019273E-2</v>
      </c>
      <c r="H136" s="10">
        <f t="shared" si="49"/>
        <v>4.005264167731732E-2</v>
      </c>
      <c r="I136" s="10">
        <f t="shared" si="50"/>
        <v>6.2568545691019287E-2</v>
      </c>
      <c r="J136" s="10">
        <f t="shared" si="51"/>
        <v>3.1263166340911375E-7</v>
      </c>
      <c r="K136" s="12">
        <f t="shared" si="52"/>
        <v>-4.8435994685435534E-8</v>
      </c>
      <c r="L136" s="10">
        <f t="shared" si="53"/>
        <v>0.73266056851091443</v>
      </c>
      <c r="M136" s="13">
        <f t="shared" si="54"/>
        <v>2.6104383719103926E-8</v>
      </c>
      <c r="N136" s="14">
        <f t="shared" si="55"/>
        <v>6.1531976297034996E-2</v>
      </c>
      <c r="O136" s="14">
        <f t="shared" si="56"/>
        <v>1.0744761085449596E-6</v>
      </c>
      <c r="P136" s="15">
        <v>134</v>
      </c>
      <c r="Q136" s="8">
        <f t="shared" si="57"/>
        <v>0.73259781500129406</v>
      </c>
      <c r="R136" s="201"/>
      <c r="S136" s="22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8">
        <f t="shared" si="45"/>
        <v>-0.101856</v>
      </c>
      <c r="B137" s="9">
        <v>0.101856</v>
      </c>
      <c r="C137" s="9">
        <v>0.73248409999999997</v>
      </c>
      <c r="D137" s="10">
        <f t="shared" si="46"/>
        <v>0.60185599999999995</v>
      </c>
      <c r="E137" s="10">
        <f t="shared" si="47"/>
        <v>2.5248527089842508E-2</v>
      </c>
      <c r="F137" s="10">
        <f t="shared" si="48"/>
        <v>1.478186488061852E-2</v>
      </c>
      <c r="G137" s="10">
        <f t="shared" si="58"/>
        <v>6.1825316703556843E-2</v>
      </c>
      <c r="H137" s="10">
        <f t="shared" si="49"/>
        <v>4.0030391970461036E-2</v>
      </c>
      <c r="I137" s="10">
        <f t="shared" si="50"/>
        <v>6.1825316703556843E-2</v>
      </c>
      <c r="J137" s="10">
        <f t="shared" si="51"/>
        <v>2.9132598212515471E-7</v>
      </c>
      <c r="K137" s="12">
        <f t="shared" si="52"/>
        <v>-4.4866589454701016E-8</v>
      </c>
      <c r="L137" s="10">
        <f t="shared" si="53"/>
        <v>0.73265296940397506</v>
      </c>
      <c r="M137" s="13">
        <f t="shared" si="54"/>
        <v>2.8516875598902662E-8</v>
      </c>
      <c r="N137" s="14">
        <f t="shared" si="55"/>
        <v>6.0776855630255235E-2</v>
      </c>
      <c r="O137" s="14">
        <f t="shared" si="56"/>
        <v>1.0992706222287607E-6</v>
      </c>
      <c r="P137" s="15">
        <v>135</v>
      </c>
      <c r="Q137" s="8">
        <f t="shared" si="57"/>
        <v>0.73259097154054531</v>
      </c>
      <c r="R137" s="201"/>
      <c r="S137" s="22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8">
        <f t="shared" si="45"/>
        <v>-0.1010925</v>
      </c>
      <c r="B138" s="9">
        <v>0.1010925</v>
      </c>
      <c r="C138" s="9">
        <v>0.73252309999999998</v>
      </c>
      <c r="D138" s="10">
        <f t="shared" si="46"/>
        <v>0.60109250000000003</v>
      </c>
      <c r="E138" s="10">
        <f t="shared" si="47"/>
        <v>2.5248305942595604E-2</v>
      </c>
      <c r="F138" s="10">
        <f t="shared" si="48"/>
        <v>1.4759396044380393E-2</v>
      </c>
      <c r="G138" s="10">
        <f t="shared" si="58"/>
        <v>6.1084526490703672E-2</v>
      </c>
      <c r="H138" s="10">
        <f t="shared" si="49"/>
        <v>4.0007701986976008E-2</v>
      </c>
      <c r="I138" s="10">
        <f t="shared" si="50"/>
        <v>6.1084526490703672E-2</v>
      </c>
      <c r="J138" s="10">
        <f t="shared" si="51"/>
        <v>2.7152232032463537E-7</v>
      </c>
      <c r="K138" s="12">
        <f t="shared" si="52"/>
        <v>-4.15685375634783E-8</v>
      </c>
      <c r="L138" s="10">
        <f t="shared" si="53"/>
        <v>0.73264523865667375</v>
      </c>
      <c r="M138" s="13">
        <f t="shared" si="54"/>
        <v>1.4917851454071785E-8</v>
      </c>
      <c r="N138" s="14">
        <f t="shared" si="55"/>
        <v>6.0024269176773587E-2</v>
      </c>
      <c r="O138" s="14">
        <f t="shared" si="56"/>
        <v>1.1241455717422393E-6</v>
      </c>
      <c r="P138" s="15">
        <v>136</v>
      </c>
      <c r="Q138" s="8">
        <f t="shared" si="57"/>
        <v>0.73258399313906819</v>
      </c>
      <c r="R138" s="201"/>
      <c r="S138" s="22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8">
        <f t="shared" si="45"/>
        <v>-0.10033060000000001</v>
      </c>
      <c r="B139" s="9">
        <v>0.10033060000000001</v>
      </c>
      <c r="C139" s="9">
        <v>0.73254909999999995</v>
      </c>
      <c r="D139" s="10">
        <f t="shared" si="46"/>
        <v>0.60033060000000005</v>
      </c>
      <c r="E139" s="10">
        <f t="shared" si="47"/>
        <v>2.5248078651569375E-2</v>
      </c>
      <c r="F139" s="10">
        <f t="shared" si="48"/>
        <v>1.4736468360061436E-2</v>
      </c>
      <c r="G139" s="10">
        <f t="shared" si="58"/>
        <v>6.0345799886182619E-2</v>
      </c>
      <c r="H139" s="10">
        <f t="shared" si="49"/>
        <v>3.998454701163081E-2</v>
      </c>
      <c r="I139" s="10">
        <f t="shared" si="50"/>
        <v>6.0345799886182619E-2</v>
      </c>
      <c r="J139" s="10">
        <f t="shared" si="51"/>
        <v>2.5310218657545015E-7</v>
      </c>
      <c r="K139" s="12">
        <f t="shared" si="52"/>
        <v>-3.851908085064559E-8</v>
      </c>
      <c r="L139" s="10">
        <f t="shared" si="53"/>
        <v>0.7326373682578935</v>
      </c>
      <c r="M139" s="13">
        <f t="shared" si="54"/>
        <v>7.791285351560894E-9</v>
      </c>
      <c r="N139" s="14">
        <f t="shared" si="55"/>
        <v>5.9273848806306352E-2</v>
      </c>
      <c r="O139" s="14">
        <f t="shared" si="56"/>
        <v>1.1490791176478947E-6</v>
      </c>
      <c r="P139" s="15">
        <v>137</v>
      </c>
      <c r="Q139" s="8">
        <f t="shared" si="57"/>
        <v>0.73257687222793488</v>
      </c>
      <c r="R139" s="201"/>
      <c r="S139" s="22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8">
        <f t="shared" si="45"/>
        <v>-9.9570500000000006E-2</v>
      </c>
      <c r="B140" s="9">
        <v>9.9570500000000006E-2</v>
      </c>
      <c r="C140" s="9">
        <v>0.73251750000000004</v>
      </c>
      <c r="D140" s="10">
        <f t="shared" si="46"/>
        <v>0.59957050000000001</v>
      </c>
      <c r="E140" s="10">
        <f t="shared" si="47"/>
        <v>2.5247845033000812E-2</v>
      </c>
      <c r="F140" s="10">
        <f t="shared" si="48"/>
        <v>1.4713074585252403E-2</v>
      </c>
      <c r="G140" s="10">
        <f t="shared" si="58"/>
        <v>5.9609344410920972E-2</v>
      </c>
      <c r="H140" s="10">
        <f t="shared" si="49"/>
        <v>3.9960919618253217E-2</v>
      </c>
      <c r="I140" s="10">
        <f t="shared" si="50"/>
        <v>5.9609344410920972E-2</v>
      </c>
      <c r="J140" s="10">
        <f t="shared" si="51"/>
        <v>2.3597082581500546E-7</v>
      </c>
      <c r="K140" s="12">
        <f t="shared" si="52"/>
        <v>-3.5699756425242631E-8</v>
      </c>
      <c r="L140" s="10">
        <f t="shared" si="53"/>
        <v>0.73262935611238555</v>
      </c>
      <c r="M140" s="13">
        <f t="shared" si="54"/>
        <v>1.2511789878000083E-8</v>
      </c>
      <c r="N140" s="14">
        <f t="shared" si="55"/>
        <v>5.8525819013856673E-2</v>
      </c>
      <c r="O140" s="14">
        <f t="shared" si="56"/>
        <v>1.1740272860833489E-6</v>
      </c>
      <c r="P140" s="15">
        <v>138</v>
      </c>
      <c r="Q140" s="8">
        <f t="shared" si="57"/>
        <v>0.73256960655778824</v>
      </c>
      <c r="R140" s="201"/>
      <c r="S140" s="22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8">
        <f t="shared" si="45"/>
        <v>-9.8811839999999998E-2</v>
      </c>
      <c r="B141" s="9">
        <v>9.8811839999999998E-2</v>
      </c>
      <c r="C141" s="9">
        <v>0.73254540000000001</v>
      </c>
      <c r="D141" s="10">
        <f t="shared" si="46"/>
        <v>0.59881183999999998</v>
      </c>
      <c r="E141" s="10">
        <f t="shared" si="47"/>
        <v>2.524760471793102E-2</v>
      </c>
      <c r="F141" s="10">
        <f t="shared" si="48"/>
        <v>1.4689189712052599E-2</v>
      </c>
      <c r="G141" s="10">
        <f t="shared" si="58"/>
        <v>5.8874825541805086E-2</v>
      </c>
      <c r="H141" s="10">
        <f t="shared" si="49"/>
        <v>3.9936794429983616E-2</v>
      </c>
      <c r="I141" s="10">
        <f t="shared" si="50"/>
        <v>5.8874825541805086E-2</v>
      </c>
      <c r="J141" s="10">
        <f t="shared" si="51"/>
        <v>2.2002821129992681E-7</v>
      </c>
      <c r="K141" s="12">
        <f t="shared" si="52"/>
        <v>-3.3091551111801158E-8</v>
      </c>
      <c r="L141" s="10">
        <f t="shared" si="53"/>
        <v>0.73262119406192172</v>
      </c>
      <c r="M141" s="13">
        <f t="shared" si="54"/>
        <v>5.7447398225916915E-9</v>
      </c>
      <c r="N141" s="14">
        <f t="shared" si="55"/>
        <v>5.7779854422756315E-2</v>
      </c>
      <c r="O141" s="14">
        <f t="shared" si="56"/>
        <v>1.1989617515509178E-6</v>
      </c>
      <c r="P141" s="15">
        <v>139</v>
      </c>
      <c r="Q141" s="8">
        <f t="shared" si="57"/>
        <v>0.73256218836164078</v>
      </c>
      <c r="R141" s="201"/>
      <c r="S141" s="22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8">
        <f t="shared" si="45"/>
        <v>-9.8055450000000002E-2</v>
      </c>
      <c r="B142" s="9">
        <v>9.8055450000000002E-2</v>
      </c>
      <c r="C142" s="9">
        <v>0.73251509999999997</v>
      </c>
      <c r="D142" s="10">
        <f t="shared" si="46"/>
        <v>0.59805545000000004</v>
      </c>
      <c r="E142" s="10">
        <f t="shared" si="47"/>
        <v>2.5247357704497236E-2</v>
      </c>
      <c r="F142" s="10">
        <f t="shared" si="48"/>
        <v>1.466482593893075E-2</v>
      </c>
      <c r="G142" s="10">
        <f t="shared" si="58"/>
        <v>5.8143061150927343E-2</v>
      </c>
      <c r="H142" s="10">
        <f t="shared" si="49"/>
        <v>3.9912183643427988E-2</v>
      </c>
      <c r="I142" s="10">
        <f t="shared" si="50"/>
        <v>5.8143061150927343E-2</v>
      </c>
      <c r="J142" s="10">
        <f t="shared" si="51"/>
        <v>2.0520564467248682E-7</v>
      </c>
      <c r="K142" s="12">
        <f t="shared" si="52"/>
        <v>-3.0680863359756454E-8</v>
      </c>
      <c r="L142" s="10">
        <f t="shared" si="53"/>
        <v>0.7326128866744176</v>
      </c>
      <c r="M142" s="13">
        <f t="shared" si="54"/>
        <v>9.5622336936579019E-9</v>
      </c>
      <c r="N142" s="14">
        <f t="shared" si="55"/>
        <v>5.7036800649255565E-2</v>
      </c>
      <c r="O142" s="14">
        <f t="shared" si="56"/>
        <v>1.2238122975590945E-6</v>
      </c>
      <c r="P142" s="15">
        <v>140</v>
      </c>
      <c r="Q142" s="8">
        <f t="shared" si="57"/>
        <v>0.73255462142810934</v>
      </c>
      <c r="R142" s="201"/>
      <c r="S142" s="22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8">
        <f t="shared" si="45"/>
        <v>-9.7301479999999996E-2</v>
      </c>
      <c r="B143" s="9">
        <v>9.7301479999999996E-2</v>
      </c>
      <c r="C143" s="9">
        <v>0.73249489999999995</v>
      </c>
      <c r="D143" s="10">
        <f t="shared" si="46"/>
        <v>0.59730148000000005</v>
      </c>
      <c r="E143" s="10">
        <f t="shared" si="47"/>
        <v>2.5247103778041263E-2</v>
      </c>
      <c r="F143" s="10">
        <f t="shared" si="48"/>
        <v>1.4639974745512086E-2</v>
      </c>
      <c r="G143" s="10">
        <f t="shared" si="58"/>
        <v>5.741421005212146E-2</v>
      </c>
      <c r="H143" s="10">
        <f t="shared" si="49"/>
        <v>3.9887078523553346E-2</v>
      </c>
      <c r="I143" s="10">
        <f t="shared" si="50"/>
        <v>5.741421005212146E-2</v>
      </c>
      <c r="J143" s="10">
        <f t="shared" si="51"/>
        <v>1.9142432518637993E-7</v>
      </c>
      <c r="K143" s="12">
        <f t="shared" si="52"/>
        <v>-2.8452676353717223E-8</v>
      </c>
      <c r="L143" s="10">
        <f t="shared" si="53"/>
        <v>0.7326044314177621</v>
      </c>
      <c r="M143" s="13">
        <f t="shared" si="54"/>
        <v>1.1997131476987559E-8</v>
      </c>
      <c r="N143" s="14">
        <f t="shared" si="55"/>
        <v>5.6296834407801706E-2</v>
      </c>
      <c r="O143" s="14">
        <f t="shared" si="56"/>
        <v>1.2485283305189856E-6</v>
      </c>
      <c r="P143" s="15">
        <v>141</v>
      </c>
      <c r="Q143" s="8">
        <f t="shared" si="57"/>
        <v>0.73254690311092441</v>
      </c>
      <c r="R143" s="201"/>
      <c r="S143" s="22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8">
        <f t="shared" si="45"/>
        <v>-9.6549850000000007E-2</v>
      </c>
      <c r="B144" s="9">
        <v>9.6549850000000007E-2</v>
      </c>
      <c r="C144" s="9">
        <v>0.73248150000000001</v>
      </c>
      <c r="D144" s="10">
        <f t="shared" si="46"/>
        <v>0.59654985000000005</v>
      </c>
      <c r="E144" s="10">
        <f t="shared" si="47"/>
        <v>2.5246842635673707E-2</v>
      </c>
      <c r="F144" s="10">
        <f t="shared" si="48"/>
        <v>1.4614619751409957E-2</v>
      </c>
      <c r="G144" s="10">
        <f t="shared" si="58"/>
        <v>5.6688209005852197E-2</v>
      </c>
      <c r="H144" s="10">
        <f t="shared" si="49"/>
        <v>3.9861462387083671E-2</v>
      </c>
      <c r="I144" s="10">
        <f t="shared" si="50"/>
        <v>5.6688209005852197E-2</v>
      </c>
      <c r="J144" s="10">
        <f t="shared" si="51"/>
        <v>1.7860706413841082E-7</v>
      </c>
      <c r="K144" s="12">
        <f t="shared" si="52"/>
        <v>-2.6392485549864853E-8</v>
      </c>
      <c r="L144" s="10">
        <f t="shared" si="53"/>
        <v>0.7325958230973878</v>
      </c>
      <c r="M144" s="13">
        <f t="shared" si="54"/>
        <v>1.3069770596338525E-8</v>
      </c>
      <c r="N144" s="14">
        <f t="shared" si="55"/>
        <v>5.5559907574650687E-2</v>
      </c>
      <c r="O144" s="14">
        <f t="shared" si="56"/>
        <v>1.2730641196513763E-6</v>
      </c>
      <c r="P144" s="15">
        <v>142</v>
      </c>
      <c r="Q144" s="8">
        <f t="shared" si="57"/>
        <v>0.73253902832264339</v>
      </c>
      <c r="R144" s="201"/>
      <c r="S144" s="22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8">
        <f t="shared" si="45"/>
        <v>-9.5800010000000005E-2</v>
      </c>
      <c r="B145" s="9">
        <v>9.5800010000000005E-2</v>
      </c>
      <c r="C145" s="9">
        <v>0.73247249999999997</v>
      </c>
      <c r="D145" s="10">
        <f t="shared" si="46"/>
        <v>0.59580001000000005</v>
      </c>
      <c r="E145" s="10">
        <f t="shared" si="47"/>
        <v>2.5246573785669562E-2</v>
      </c>
      <c r="F145" s="10">
        <f t="shared" si="48"/>
        <v>1.4588727417303797E-2</v>
      </c>
      <c r="G145" s="10">
        <f t="shared" si="58"/>
        <v>5.5964542121513458E-2</v>
      </c>
      <c r="H145" s="10">
        <f t="shared" si="49"/>
        <v>3.9835301202973364E-2</v>
      </c>
      <c r="I145" s="10">
        <f t="shared" si="50"/>
        <v>5.5964542121513458E-2</v>
      </c>
      <c r="J145" s="10">
        <f t="shared" si="51"/>
        <v>1.6667551318530316E-7</v>
      </c>
      <c r="K145" s="12">
        <f t="shared" si="52"/>
        <v>-2.4485850660767511E-8</v>
      </c>
      <c r="L145" s="10">
        <f t="shared" si="53"/>
        <v>0.73258705073597463</v>
      </c>
      <c r="M145" s="13">
        <f t="shared" si="54"/>
        <v>1.3121871112336527E-8</v>
      </c>
      <c r="N145" s="14">
        <f t="shared" si="55"/>
        <v>5.4825513439391543E-2</v>
      </c>
      <c r="O145" s="14">
        <f t="shared" si="56"/>
        <v>1.2973863386963859E-6</v>
      </c>
      <c r="P145" s="15">
        <v>143</v>
      </c>
      <c r="Q145" s="8">
        <f t="shared" si="57"/>
        <v>0.73253098664657879</v>
      </c>
      <c r="R145" s="201"/>
      <c r="S145" s="22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8">
        <f t="shared" si="45"/>
        <v>-9.505226E-2</v>
      </c>
      <c r="B146" s="9">
        <v>9.505226E-2</v>
      </c>
      <c r="C146" s="9">
        <v>0.73246650000000002</v>
      </c>
      <c r="D146" s="10">
        <f t="shared" si="46"/>
        <v>0.59505226</v>
      </c>
      <c r="E146" s="10">
        <f t="shared" si="47"/>
        <v>2.5246297014831505E-2</v>
      </c>
      <c r="F146" s="10">
        <f t="shared" si="48"/>
        <v>1.4562292262404623E-2</v>
      </c>
      <c r="G146" s="10">
        <f t="shared" si="58"/>
        <v>5.5243515151762609E-2</v>
      </c>
      <c r="H146" s="10">
        <f t="shared" si="49"/>
        <v>3.9808589277236121E-2</v>
      </c>
      <c r="I146" s="10">
        <f t="shared" si="50"/>
        <v>5.5243515151762609E-2</v>
      </c>
      <c r="J146" s="10">
        <f t="shared" si="51"/>
        <v>1.5557100126878406E-7</v>
      </c>
      <c r="K146" s="12">
        <f t="shared" si="52"/>
        <v>-2.2721702269678463E-8</v>
      </c>
      <c r="L146" s="10">
        <f t="shared" si="53"/>
        <v>0.73257811290371833</v>
      </c>
      <c r="M146" s="13">
        <f t="shared" si="54"/>
        <v>1.2457440276431748E-8</v>
      </c>
      <c r="N146" s="14">
        <f t="shared" si="55"/>
        <v>5.4093980025521744E-2</v>
      </c>
      <c r="O146" s="14">
        <f t="shared" si="56"/>
        <v>1.3214310064616018E-6</v>
      </c>
      <c r="P146" s="15">
        <v>144</v>
      </c>
      <c r="Q146" s="8">
        <f t="shared" si="57"/>
        <v>0.7325227763804999</v>
      </c>
      <c r="R146" s="201"/>
      <c r="S146" s="22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8">
        <f t="shared" si="45"/>
        <v>-9.4307909999999995E-2</v>
      </c>
      <c r="B147" s="9">
        <v>9.4307909999999995E-2</v>
      </c>
      <c r="C147" s="9">
        <v>0.73246239999999996</v>
      </c>
      <c r="D147" s="10">
        <f t="shared" si="46"/>
        <v>0.59430790999999994</v>
      </c>
      <c r="E147" s="10">
        <f t="shared" si="47"/>
        <v>2.5246012499371896E-2</v>
      </c>
      <c r="F147" s="10">
        <f t="shared" si="48"/>
        <v>1.4535346220814266E-2</v>
      </c>
      <c r="G147" s="10">
        <f t="shared" si="58"/>
        <v>5.4526406027978445E-2</v>
      </c>
      <c r="H147" s="10">
        <f t="shared" si="49"/>
        <v>3.9781358720186157E-2</v>
      </c>
      <c r="I147" s="10">
        <f t="shared" si="50"/>
        <v>5.4526406027978445E-2</v>
      </c>
      <c r="J147" s="10">
        <f t="shared" si="51"/>
        <v>1.4525183539504287E-7</v>
      </c>
      <c r="K147" s="12">
        <f t="shared" si="52"/>
        <v>-2.1091826513154191E-8</v>
      </c>
      <c r="L147" s="10">
        <f t="shared" si="53"/>
        <v>0.73256902077324793</v>
      </c>
      <c r="M147" s="13">
        <f t="shared" si="54"/>
        <v>1.1367989287994474E-8</v>
      </c>
      <c r="N147" s="14">
        <f t="shared" si="55"/>
        <v>5.3366621706625032E-2</v>
      </c>
      <c r="O147" s="14">
        <f t="shared" si="56"/>
        <v>1.3450996720571971E-6</v>
      </c>
      <c r="P147" s="15">
        <v>145</v>
      </c>
      <c r="Q147" s="8">
        <f t="shared" si="57"/>
        <v>0.73251440744254315</v>
      </c>
      <c r="R147" s="201"/>
      <c r="S147" s="22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8">
        <f t="shared" si="45"/>
        <v>-9.3566549999999998E-2</v>
      </c>
      <c r="B148" s="9">
        <v>9.3566549999999998E-2</v>
      </c>
      <c r="C148" s="9">
        <v>0.73245979999999999</v>
      </c>
      <c r="D148" s="10">
        <f t="shared" si="46"/>
        <v>0.59356655000000003</v>
      </c>
      <c r="E148" s="10">
        <f t="shared" si="47"/>
        <v>2.524571977480445E-2</v>
      </c>
      <c r="F148" s="10">
        <f t="shared" si="48"/>
        <v>1.4507860745000769E-2</v>
      </c>
      <c r="G148" s="10">
        <f t="shared" si="58"/>
        <v>5.3812833825655805E-2</v>
      </c>
      <c r="H148" s="10">
        <f t="shared" si="49"/>
        <v>3.9753580519805209E-2</v>
      </c>
      <c r="I148" s="10">
        <f t="shared" si="50"/>
        <v>5.3812833825655805E-2</v>
      </c>
      <c r="J148" s="10">
        <f t="shared" si="51"/>
        <v>1.356545389812837E-7</v>
      </c>
      <c r="K148" s="12">
        <f t="shared" si="52"/>
        <v>-1.958472002563973E-8</v>
      </c>
      <c r="L148" s="10">
        <f t="shared" si="53"/>
        <v>0.73255976506092135</v>
      </c>
      <c r="M148" s="13">
        <f t="shared" si="54"/>
        <v>9.9930134050109574E-9</v>
      </c>
      <c r="N148" s="14">
        <f t="shared" si="55"/>
        <v>5.2643070170802962E-2</v>
      </c>
      <c r="O148" s="14">
        <f t="shared" si="56"/>
        <v>1.3683470082146809E-6</v>
      </c>
      <c r="P148" s="15">
        <v>146</v>
      </c>
      <c r="Q148" s="8">
        <f t="shared" si="57"/>
        <v>0.73250587096637743</v>
      </c>
      <c r="R148" s="201"/>
      <c r="S148" s="22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8">
        <f t="shared" si="45"/>
        <v>-9.2827370000000006E-2</v>
      </c>
      <c r="B149" s="9">
        <v>9.2827370000000006E-2</v>
      </c>
      <c r="C149" s="9">
        <v>0.7324579</v>
      </c>
      <c r="D149" s="10">
        <f t="shared" si="46"/>
        <v>0.59282736999999996</v>
      </c>
      <c r="E149" s="10">
        <f t="shared" si="47"/>
        <v>2.5245418174021556E-2</v>
      </c>
      <c r="F149" s="10">
        <f t="shared" si="48"/>
        <v>1.4479790009352841E-2</v>
      </c>
      <c r="G149" s="10">
        <f t="shared" si="58"/>
        <v>5.3102035099791257E-2</v>
      </c>
      <c r="H149" s="10">
        <f t="shared" si="49"/>
        <v>3.972520818337439E-2</v>
      </c>
      <c r="I149" s="10">
        <f t="shared" si="50"/>
        <v>5.3102035099791257E-2</v>
      </c>
      <c r="J149" s="10">
        <f t="shared" si="51"/>
        <v>1.267168343554756E-7</v>
      </c>
      <c r="K149" s="12">
        <f t="shared" si="52"/>
        <v>-1.8189267847308012E-8</v>
      </c>
      <c r="L149" s="10">
        <f t="shared" si="53"/>
        <v>0.73255033073489428</v>
      </c>
      <c r="M149" s="13">
        <f t="shared" si="54"/>
        <v>8.5434407530982909E-9</v>
      </c>
      <c r="N149" s="14">
        <f t="shared" si="55"/>
        <v>5.1922570495569378E-2</v>
      </c>
      <c r="O149" s="14">
        <f t="shared" si="56"/>
        <v>1.3911367526122736E-6</v>
      </c>
      <c r="P149" s="15">
        <v>147</v>
      </c>
      <c r="Q149" s="8">
        <f t="shared" si="57"/>
        <v>0.73249715271942262</v>
      </c>
      <c r="R149" s="201"/>
      <c r="S149" s="22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8">
        <f t="shared" si="45"/>
        <v>-9.2090699999999998E-2</v>
      </c>
      <c r="B150" s="9">
        <v>9.2090699999999998E-2</v>
      </c>
      <c r="C150" s="9">
        <v>0.73245680000000002</v>
      </c>
      <c r="D150" s="10">
        <f t="shared" si="46"/>
        <v>0.59209069999999997</v>
      </c>
      <c r="E150" s="10">
        <f t="shared" si="47"/>
        <v>2.5245107456307338E-2</v>
      </c>
      <c r="F150" s="10">
        <f t="shared" si="48"/>
        <v>1.4451129535508382E-2</v>
      </c>
      <c r="G150" s="10">
        <f t="shared" si="58"/>
        <v>5.2394344612792333E-2</v>
      </c>
      <c r="H150" s="10">
        <f t="shared" si="49"/>
        <v>3.9696236991815723E-2</v>
      </c>
      <c r="I150" s="10">
        <f t="shared" si="50"/>
        <v>5.2394344612792333E-2</v>
      </c>
      <c r="J150" s="10">
        <f t="shared" si="51"/>
        <v>1.1839539194028717E-7</v>
      </c>
      <c r="K150" s="12">
        <f t="shared" si="52"/>
        <v>-1.6897485198940797E-8</v>
      </c>
      <c r="L150" s="10">
        <f t="shared" si="53"/>
        <v>0.73254071671428844</v>
      </c>
      <c r="M150" s="13">
        <f t="shared" si="54"/>
        <v>7.0420149369648843E-9</v>
      </c>
      <c r="N150" s="14">
        <f t="shared" si="55"/>
        <v>5.1205482101645765E-2</v>
      </c>
      <c r="O150" s="14">
        <f t="shared" si="56"/>
        <v>1.4133940704097244E-6</v>
      </c>
      <c r="P150" s="15">
        <v>148</v>
      </c>
      <c r="Q150" s="8">
        <f t="shared" si="57"/>
        <v>0.73248825131078299</v>
      </c>
      <c r="R150" s="201"/>
      <c r="S150" s="22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8">
        <f t="shared" si="45"/>
        <v>-9.1356779999999999E-2</v>
      </c>
      <c r="B151" s="9">
        <v>9.1356779999999999E-2</v>
      </c>
      <c r="C151" s="9">
        <v>0.73245610000000005</v>
      </c>
      <c r="D151" s="10">
        <f t="shared" si="46"/>
        <v>0.59135678000000003</v>
      </c>
      <c r="E151" s="10">
        <f t="shared" si="47"/>
        <v>2.5244787339351586E-2</v>
      </c>
      <c r="F151" s="10">
        <f t="shared" si="48"/>
        <v>1.442187184883008E-2</v>
      </c>
      <c r="G151" s="10">
        <f t="shared" si="58"/>
        <v>5.1690010163352784E-2</v>
      </c>
      <c r="H151" s="10">
        <f t="shared" si="49"/>
        <v>3.9666659188181672E-2</v>
      </c>
      <c r="I151" s="10">
        <f t="shared" si="50"/>
        <v>5.1690010163352784E-2</v>
      </c>
      <c r="J151" s="10">
        <f t="shared" si="51"/>
        <v>1.106484655417151E-7</v>
      </c>
      <c r="K151" s="12">
        <f t="shared" si="52"/>
        <v>-1.5701760909904352E-8</v>
      </c>
      <c r="L151" s="10">
        <f t="shared" si="53"/>
        <v>0.7325309209015215</v>
      </c>
      <c r="M151" s="13">
        <f t="shared" si="54"/>
        <v>5.5981673044816285E-9</v>
      </c>
      <c r="N151" s="14">
        <f t="shared" si="55"/>
        <v>5.0492076528879215E-2</v>
      </c>
      <c r="O151" s="14">
        <f t="shared" si="56"/>
        <v>1.4350449926030548E-6</v>
      </c>
      <c r="P151" s="15">
        <v>149</v>
      </c>
      <c r="Q151" s="8">
        <f t="shared" si="57"/>
        <v>0.73247916441897554</v>
      </c>
      <c r="R151" s="201"/>
      <c r="S151" s="22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8">
        <f t="shared" si="45"/>
        <v>-9.062576E-2</v>
      </c>
      <c r="B152" s="9">
        <v>9.062576E-2</v>
      </c>
      <c r="C152" s="9">
        <v>0.73245550000000004</v>
      </c>
      <c r="D152" s="10">
        <f t="shared" si="46"/>
        <v>0.59062576</v>
      </c>
      <c r="E152" s="10">
        <f t="shared" si="47"/>
        <v>2.5244457493149648E-2</v>
      </c>
      <c r="F152" s="10">
        <f t="shared" si="48"/>
        <v>1.4392006101349804E-2</v>
      </c>
      <c r="G152" s="10">
        <f t="shared" si="58"/>
        <v>5.0989192969406995E-2</v>
      </c>
      <c r="H152" s="10">
        <f t="shared" si="49"/>
        <v>3.9636463594499446E-2</v>
      </c>
      <c r="I152" s="10">
        <f t="shared" si="50"/>
        <v>5.0989192969406995E-2</v>
      </c>
      <c r="J152" s="10">
        <f t="shared" si="51"/>
        <v>1.0343609355630644E-7</v>
      </c>
      <c r="K152" s="12">
        <f t="shared" si="52"/>
        <v>-1.4594882028319913E-8</v>
      </c>
      <c r="L152" s="10">
        <f t="shared" si="53"/>
        <v>0.73252094006570756</v>
      </c>
      <c r="M152" s="13">
        <f t="shared" si="54"/>
        <v>4.2824021998048887E-9</v>
      </c>
      <c r="N152" s="14">
        <f t="shared" si="55"/>
        <v>4.9782537912736485E-2</v>
      </c>
      <c r="O152" s="14">
        <f t="shared" si="56"/>
        <v>1.4560164257885105E-6</v>
      </c>
      <c r="P152" s="15">
        <v>150</v>
      </c>
      <c r="Q152" s="8">
        <f t="shared" si="57"/>
        <v>0.73246988867482377</v>
      </c>
      <c r="R152" s="201"/>
      <c r="S152" s="22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8">
        <f t="shared" si="45"/>
        <v>-8.9897569999999996E-2</v>
      </c>
      <c r="B153" s="9">
        <v>8.9897569999999996E-2</v>
      </c>
      <c r="C153" s="9">
        <v>0.73245510000000003</v>
      </c>
      <c r="D153" s="10">
        <f t="shared" si="46"/>
        <v>0.58989756999999998</v>
      </c>
      <c r="E153" s="10">
        <f t="shared" si="47"/>
        <v>2.5244117471323241E-2</v>
      </c>
      <c r="F153" s="10">
        <f t="shared" si="48"/>
        <v>1.4361512145427991E-2</v>
      </c>
      <c r="G153" s="10">
        <f t="shared" si="58"/>
        <v>5.0291843664172192E-2</v>
      </c>
      <c r="H153" s="10">
        <f t="shared" si="49"/>
        <v>3.960562961675123E-2</v>
      </c>
      <c r="I153" s="10">
        <f t="shared" si="50"/>
        <v>5.0291843664172192E-2</v>
      </c>
      <c r="J153" s="10">
        <f t="shared" si="51"/>
        <v>9.671907657230131E-8</v>
      </c>
      <c r="K153" s="12">
        <f t="shared" si="52"/>
        <v>-1.3569871067936399E-8</v>
      </c>
      <c r="L153" s="10">
        <f t="shared" si="53"/>
        <v>0.73251076787743985</v>
      </c>
      <c r="M153" s="13">
        <f t="shared" si="54"/>
        <v>3.0989125786553202E-9</v>
      </c>
      <c r="N153" s="14">
        <f t="shared" si="55"/>
        <v>4.907683764999958E-2</v>
      </c>
      <c r="O153" s="14">
        <f t="shared" si="56"/>
        <v>1.4762396144756178E-6</v>
      </c>
      <c r="P153" s="15">
        <v>151</v>
      </c>
      <c r="Q153" s="8">
        <f t="shared" si="57"/>
        <v>0.73246041782084648</v>
      </c>
      <c r="R153" s="201"/>
      <c r="S153" s="22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8">
        <f t="shared" si="45"/>
        <v>-8.9171890000000004E-2</v>
      </c>
      <c r="B154" s="9">
        <v>8.9171890000000004E-2</v>
      </c>
      <c r="C154" s="9">
        <v>0.7324058</v>
      </c>
      <c r="D154" s="10">
        <f t="shared" si="46"/>
        <v>0.58917189000000003</v>
      </c>
      <c r="E154" s="10">
        <f t="shared" si="47"/>
        <v>2.5243766677576246E-2</v>
      </c>
      <c r="F154" s="10">
        <f t="shared" si="48"/>
        <v>1.4330358078546554E-2</v>
      </c>
      <c r="G154" s="10">
        <f t="shared" si="58"/>
        <v>4.9597674784691195E-2</v>
      </c>
      <c r="H154" s="10">
        <f t="shared" si="49"/>
        <v>3.9574124756122799E-2</v>
      </c>
      <c r="I154" s="10">
        <f t="shared" si="50"/>
        <v>4.9597674784691195E-2</v>
      </c>
      <c r="J154" s="10">
        <f t="shared" si="51"/>
        <v>9.0459186007889056E-8</v>
      </c>
      <c r="K154" s="12">
        <f t="shared" si="52"/>
        <v>-1.2620014674779441E-8</v>
      </c>
      <c r="L154" s="10">
        <f t="shared" si="53"/>
        <v>0.73250039411886492</v>
      </c>
      <c r="M154" s="13">
        <f t="shared" si="54"/>
        <v>8.9480473238308603E-9</v>
      </c>
      <c r="N154" s="14">
        <f t="shared" si="55"/>
        <v>4.837470706788128E-2</v>
      </c>
      <c r="O154" s="14">
        <f t="shared" si="56"/>
        <v>1.4956500363592573E-6</v>
      </c>
      <c r="P154" s="15">
        <v>152</v>
      </c>
      <c r="Q154" s="8">
        <f t="shared" si="57"/>
        <v>0.73245074194871673</v>
      </c>
      <c r="R154" s="201"/>
      <c r="S154" s="22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8">
        <f t="shared" si="45"/>
        <v>-8.8449040000000007E-2</v>
      </c>
      <c r="B155" s="9">
        <v>8.8449040000000007E-2</v>
      </c>
      <c r="C155" s="9">
        <v>0.73237289999999999</v>
      </c>
      <c r="D155" s="10">
        <f t="shared" si="46"/>
        <v>0.58844903999999998</v>
      </c>
      <c r="E155" s="10">
        <f t="shared" si="47"/>
        <v>2.5243404795140621E-2</v>
      </c>
      <c r="F155" s="10">
        <f t="shared" si="48"/>
        <v>1.4298538486861098E-2</v>
      </c>
      <c r="G155" s="10">
        <f t="shared" si="58"/>
        <v>4.8907012091469526E-2</v>
      </c>
      <c r="H155" s="10">
        <f t="shared" si="49"/>
        <v>3.9541943282001717E-2</v>
      </c>
      <c r="I155" s="10">
        <f t="shared" si="50"/>
        <v>4.8907012091469526E-2</v>
      </c>
      <c r="J155" s="10">
        <f t="shared" si="51"/>
        <v>8.4626528765623171E-8</v>
      </c>
      <c r="K155" s="12">
        <f t="shared" si="52"/>
        <v>-1.1739967710009887E-8</v>
      </c>
      <c r="L155" s="10">
        <f t="shared" si="53"/>
        <v>0.73248981741711761</v>
      </c>
      <c r="M155" s="13">
        <f t="shared" si="54"/>
        <v>1.3669682425453763E-8</v>
      </c>
      <c r="N155" s="14">
        <f t="shared" si="55"/>
        <v>4.7676498483854038E-2</v>
      </c>
      <c r="O155" s="14">
        <f t="shared" si="56"/>
        <v>1.5141637385268837E-6</v>
      </c>
      <c r="P155" s="15">
        <v>153</v>
      </c>
      <c r="Q155" s="8">
        <f t="shared" si="57"/>
        <v>0.73244085937699521</v>
      </c>
      <c r="R155" s="201"/>
      <c r="S155" s="22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8">
        <f t="shared" si="45"/>
        <v>-8.7729420000000002E-2</v>
      </c>
      <c r="B156" s="9">
        <v>8.7729420000000002E-2</v>
      </c>
      <c r="C156" s="9">
        <v>0.7324001</v>
      </c>
      <c r="D156" s="10">
        <f t="shared" si="46"/>
        <v>0.58772942000000006</v>
      </c>
      <c r="E156" s="10">
        <f t="shared" si="47"/>
        <v>2.5243031545951256E-2</v>
      </c>
      <c r="F156" s="10">
        <f t="shared" si="48"/>
        <v>1.4266052359121584E-2</v>
      </c>
      <c r="G156" s="10">
        <f t="shared" si="58"/>
        <v>4.8220256901394719E-2</v>
      </c>
      <c r="H156" s="10">
        <f t="shared" si="49"/>
        <v>3.9509083905072843E-2</v>
      </c>
      <c r="I156" s="10">
        <f t="shared" si="50"/>
        <v>4.8220256901394719E-2</v>
      </c>
      <c r="J156" s="10">
        <f t="shared" si="51"/>
        <v>7.9193532443328625E-8</v>
      </c>
      <c r="K156" s="12">
        <f t="shared" si="52"/>
        <v>-1.0924818251020658E-8</v>
      </c>
      <c r="L156" s="10">
        <f t="shared" si="53"/>
        <v>0.73247903784357493</v>
      </c>
      <c r="M156" s="13">
        <f t="shared" si="54"/>
        <v>6.2311831482606345E-9</v>
      </c>
      <c r="N156" s="14">
        <f t="shared" si="55"/>
        <v>4.6982640398126288E-2</v>
      </c>
      <c r="O156" s="14">
        <f t="shared" si="56"/>
        <v>1.5316946091623778E-6</v>
      </c>
      <c r="P156" s="15">
        <v>154</v>
      </c>
      <c r="Q156" s="8">
        <f t="shared" si="57"/>
        <v>0.73243076979160671</v>
      </c>
      <c r="R156" s="201"/>
      <c r="S156" s="22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8">
        <f t="shared" si="45"/>
        <v>-8.7012309999999995E-2</v>
      </c>
      <c r="B157" s="9">
        <v>8.7012309999999995E-2</v>
      </c>
      <c r="C157" s="9">
        <v>0.73241820000000002</v>
      </c>
      <c r="D157" s="10">
        <f t="shared" si="46"/>
        <v>0.58701230999999998</v>
      </c>
      <c r="E157" s="10">
        <f t="shared" si="47"/>
        <v>2.5242646042568449E-2</v>
      </c>
      <c r="F157" s="10">
        <f t="shared" si="48"/>
        <v>1.4232847372335534E-2</v>
      </c>
      <c r="G157" s="10">
        <f t="shared" si="58"/>
        <v>4.7536742458610837E-2</v>
      </c>
      <c r="H157" s="10">
        <f t="shared" si="49"/>
        <v>3.947549341490398E-2</v>
      </c>
      <c r="I157" s="10">
        <f t="shared" si="50"/>
        <v>4.7536742458610837E-2</v>
      </c>
      <c r="J157" s="10">
        <f t="shared" si="51"/>
        <v>7.412648517577286E-8</v>
      </c>
      <c r="K157" s="12">
        <f t="shared" si="52"/>
        <v>-1.0168819660822983E-8</v>
      </c>
      <c r="L157" s="10">
        <f t="shared" si="53"/>
        <v>0.73246803846135689</v>
      </c>
      <c r="M157" s="13">
        <f t="shared" si="54"/>
        <v>2.4838722304198126E-9</v>
      </c>
      <c r="N157" s="14">
        <f t="shared" si="55"/>
        <v>4.629248273673587E-2</v>
      </c>
      <c r="O157" s="14">
        <f t="shared" si="56"/>
        <v>1.5481822554803703E-6</v>
      </c>
      <c r="P157" s="15">
        <v>155</v>
      </c>
      <c r="Q157" s="8">
        <f t="shared" si="57"/>
        <v>0.73242045694200553</v>
      </c>
      <c r="R157" s="201"/>
      <c r="S157" s="22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8">
        <f t="shared" si="45"/>
        <v>-8.6297299999999993E-2</v>
      </c>
      <c r="B158" s="9">
        <v>8.6297299999999993E-2</v>
      </c>
      <c r="C158" s="9">
        <v>0.73243029999999998</v>
      </c>
      <c r="D158" s="10">
        <f t="shared" si="46"/>
        <v>0.58629730000000002</v>
      </c>
      <c r="E158" s="10">
        <f t="shared" si="47"/>
        <v>2.5242247488178195E-2</v>
      </c>
      <c r="F158" s="10">
        <f t="shared" si="48"/>
        <v>1.4198882004344963E-2</v>
      </c>
      <c r="G158" s="10">
        <f t="shared" si="58"/>
        <v>4.6856101110398382E-2</v>
      </c>
      <c r="H158" s="10">
        <f t="shared" si="49"/>
        <v>3.944112949252316E-2</v>
      </c>
      <c r="I158" s="10">
        <f t="shared" si="50"/>
        <v>4.6856101110398382E-2</v>
      </c>
      <c r="J158" s="10">
        <f t="shared" si="51"/>
        <v>6.9397078453685247E-8</v>
      </c>
      <c r="K158" s="12">
        <f t="shared" si="52"/>
        <v>-9.4671241175156582E-9</v>
      </c>
      <c r="L158" s="10">
        <f t="shared" si="53"/>
        <v>0.73245680599037821</v>
      </c>
      <c r="M158" s="13">
        <f t="shared" si="54"/>
        <v>7.0256752593102634E-10</v>
      </c>
      <c r="N158" s="14">
        <f t="shared" si="55"/>
        <v>4.5605679413773255E-2</v>
      </c>
      <c r="O158" s="14">
        <f t="shared" si="56"/>
        <v>1.5635544193908615E-6</v>
      </c>
      <c r="P158" s="15">
        <v>156</v>
      </c>
      <c r="Q158" s="8">
        <f t="shared" si="57"/>
        <v>0.73240990793218386</v>
      </c>
      <c r="R158" s="201"/>
      <c r="S158" s="22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8">
        <f t="shared" si="45"/>
        <v>-8.5584060000000003E-2</v>
      </c>
      <c r="B159" s="9">
        <v>8.5584060000000003E-2</v>
      </c>
      <c r="C159" s="9">
        <v>0.73238939999999997</v>
      </c>
      <c r="D159" s="10">
        <f t="shared" si="46"/>
        <v>0.58558405999999996</v>
      </c>
      <c r="E159" s="10">
        <f t="shared" si="47"/>
        <v>2.5241835065165565E-2</v>
      </c>
      <c r="F159" s="10">
        <f t="shared" si="48"/>
        <v>1.4164115814299728E-2</v>
      </c>
      <c r="G159" s="10">
        <f t="shared" si="58"/>
        <v>4.617804414051483E-2</v>
      </c>
      <c r="H159" s="10">
        <f t="shared" si="49"/>
        <v>3.9405950879465294E-2</v>
      </c>
      <c r="I159" s="10">
        <f t="shared" si="50"/>
        <v>4.617804414051483E-2</v>
      </c>
      <c r="J159" s="10">
        <f t="shared" si="51"/>
        <v>6.4980019880503434E-8</v>
      </c>
      <c r="K159" s="12">
        <f t="shared" si="52"/>
        <v>-8.8154089763337666E-9</v>
      </c>
      <c r="L159" s="10">
        <f t="shared" si="53"/>
        <v>0.73244532756706759</v>
      </c>
      <c r="M159" s="13">
        <f t="shared" si="54"/>
        <v>3.1278927581038323E-9</v>
      </c>
      <c r="N159" s="14">
        <f t="shared" si="55"/>
        <v>4.4921965589079217E-2</v>
      </c>
      <c r="O159" s="14">
        <f t="shared" si="56"/>
        <v>1.5777333273765883E-6</v>
      </c>
      <c r="P159" s="15">
        <v>157</v>
      </c>
      <c r="Q159" s="8">
        <f t="shared" si="57"/>
        <v>0.7323991102019678</v>
      </c>
      <c r="R159" s="201"/>
      <c r="S159" s="22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8">
        <f t="shared" si="45"/>
        <v>-8.4873089999999998E-2</v>
      </c>
      <c r="B160" s="9">
        <v>8.4873089999999998E-2</v>
      </c>
      <c r="C160" s="9">
        <v>0.73236219999999996</v>
      </c>
      <c r="D160" s="10">
        <f t="shared" si="46"/>
        <v>0.58487308999999998</v>
      </c>
      <c r="E160" s="10">
        <f t="shared" si="47"/>
        <v>2.5241408395907106E-2</v>
      </c>
      <c r="F160" s="10">
        <f t="shared" si="48"/>
        <v>1.4128547767290608E-2</v>
      </c>
      <c r="G160" s="10">
        <f t="shared" si="58"/>
        <v>4.5503072979963699E-2</v>
      </c>
      <c r="H160" s="10">
        <f t="shared" si="49"/>
        <v>3.936995616319771E-2</v>
      </c>
      <c r="I160" s="10">
        <f t="shared" si="50"/>
        <v>4.5503072979963699E-2</v>
      </c>
      <c r="J160" s="10">
        <f t="shared" si="51"/>
        <v>6.085683858602735E-8</v>
      </c>
      <c r="K160" s="12">
        <f t="shared" si="52"/>
        <v>-8.2104213229037269E-9</v>
      </c>
      <c r="L160" s="10">
        <f t="shared" si="53"/>
        <v>0.73243360336077856</v>
      </c>
      <c r="M160" s="13">
        <f t="shared" si="54"/>
        <v>5.0984399304787841E-9</v>
      </c>
      <c r="N160" s="14">
        <f t="shared" si="55"/>
        <v>4.4241873842133524E-2</v>
      </c>
      <c r="O160" s="14">
        <f t="shared" si="56"/>
        <v>1.5906232652635777E-6</v>
      </c>
      <c r="P160" s="15">
        <v>158</v>
      </c>
      <c r="Q160" s="8">
        <f t="shared" si="57"/>
        <v>0.7323880634299339</v>
      </c>
      <c r="R160" s="201"/>
      <c r="S160" s="22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8">
        <f t="shared" si="45"/>
        <v>-8.4164779999999995E-2</v>
      </c>
      <c r="B161" s="9">
        <v>8.4164779999999995E-2</v>
      </c>
      <c r="C161" s="9">
        <v>0.73239299999999996</v>
      </c>
      <c r="D161" s="10">
        <f t="shared" si="46"/>
        <v>0.58416478000000005</v>
      </c>
      <c r="E161" s="10">
        <f t="shared" si="47"/>
        <v>2.524096703715038E-2</v>
      </c>
      <c r="F161" s="10">
        <f t="shared" si="48"/>
        <v>1.4092172736574522E-2</v>
      </c>
      <c r="G161" s="10">
        <f t="shared" si="58"/>
        <v>4.4831583217009183E-2</v>
      </c>
      <c r="H161" s="10">
        <f t="shared" si="49"/>
        <v>3.9333139773724907E-2</v>
      </c>
      <c r="I161" s="10">
        <f t="shared" si="50"/>
        <v>4.4831583217009183E-2</v>
      </c>
      <c r="J161" s="10">
        <f t="shared" si="51"/>
        <v>5.7009265907349885E-8</v>
      </c>
      <c r="K161" s="12">
        <f t="shared" si="52"/>
        <v>-7.6489873646922692E-9</v>
      </c>
      <c r="L161" s="10">
        <f t="shared" si="53"/>
        <v>0.73242163216426059</v>
      </c>
      <c r="M161" s="13">
        <f t="shared" si="54"/>
        <v>8.1980083024790001E-10</v>
      </c>
      <c r="N161" s="14">
        <f t="shared" si="55"/>
        <v>4.3565829334864692E-2</v>
      </c>
      <c r="O161" s="14">
        <f t="shared" si="56"/>
        <v>1.6021328901638496E-6</v>
      </c>
      <c r="P161" s="15">
        <v>159</v>
      </c>
      <c r="Q161" s="8">
        <f t="shared" si="57"/>
        <v>0.73237676602381141</v>
      </c>
      <c r="R161" s="201"/>
      <c r="S161" s="22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8">
        <f t="shared" si="45"/>
        <v>-8.3458249999999998E-2</v>
      </c>
      <c r="B162" s="9">
        <v>8.3458249999999998E-2</v>
      </c>
      <c r="C162" s="9">
        <v>0.73236440000000003</v>
      </c>
      <c r="D162" s="10">
        <f t="shared" si="46"/>
        <v>0.58345824999999996</v>
      </c>
      <c r="E162" s="10">
        <f t="shared" si="47"/>
        <v>2.5240509703869228E-2</v>
      </c>
      <c r="F162" s="10">
        <f t="shared" si="48"/>
        <v>1.4054918941707661E-2</v>
      </c>
      <c r="G162" s="10">
        <f t="shared" si="58"/>
        <v>4.4162767940708184E-2</v>
      </c>
      <c r="H162" s="10">
        <f t="shared" si="49"/>
        <v>3.9295428645576891E-2</v>
      </c>
      <c r="I162" s="10">
        <f t="shared" si="50"/>
        <v>4.4162767940708184E-2</v>
      </c>
      <c r="J162" s="10">
        <f t="shared" si="51"/>
        <v>5.341371492438336E-8</v>
      </c>
      <c r="K162" s="12">
        <f t="shared" si="52"/>
        <v>-7.1272131444404513E-9</v>
      </c>
      <c r="L162" s="10">
        <f t="shared" si="53"/>
        <v>0.73240939086314871</v>
      </c>
      <c r="M162" s="13">
        <f t="shared" si="54"/>
        <v>2.0241777668638069E-9</v>
      </c>
      <c r="N162" s="14">
        <f t="shared" si="55"/>
        <v>4.2893047341115445E-2</v>
      </c>
      <c r="O162" s="14">
        <f t="shared" si="56"/>
        <v>1.6121904010301434E-6</v>
      </c>
      <c r="P162" s="15">
        <v>160</v>
      </c>
      <c r="Q162" s="8">
        <f t="shared" si="57"/>
        <v>0.73236519568993319</v>
      </c>
      <c r="R162" s="201"/>
      <c r="S162" s="22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8">
        <f t="shared" si="45"/>
        <v>-8.2752049999999994E-2</v>
      </c>
      <c r="B163" s="9">
        <v>8.2752049999999994E-2</v>
      </c>
      <c r="C163" s="9">
        <v>0.73234529999999998</v>
      </c>
      <c r="D163" s="10">
        <f t="shared" si="46"/>
        <v>0.58275204999999997</v>
      </c>
      <c r="E163" s="10">
        <f t="shared" si="47"/>
        <v>2.5240034585512799E-2</v>
      </c>
      <c r="F163" s="10">
        <f t="shared" si="48"/>
        <v>1.4016677327108058E-2</v>
      </c>
      <c r="G163" s="10">
        <f t="shared" si="58"/>
        <v>4.3495288040923008E-2</v>
      </c>
      <c r="H163" s="10">
        <f t="shared" si="49"/>
        <v>3.9256711912620861E-2</v>
      </c>
      <c r="I163" s="10">
        <f t="shared" si="50"/>
        <v>4.3495288040923008E-2</v>
      </c>
      <c r="J163" s="10">
        <f t="shared" si="51"/>
        <v>5.0046456127993167E-8</v>
      </c>
      <c r="K163" s="12">
        <f t="shared" si="52"/>
        <v>-6.6412507977812769E-9</v>
      </c>
      <c r="L163" s="10">
        <f t="shared" si="53"/>
        <v>0.73239684423378371</v>
      </c>
      <c r="M163" s="13">
        <f t="shared" si="54"/>
        <v>2.6568080363517178E-9</v>
      </c>
      <c r="N163" s="14">
        <f t="shared" si="55"/>
        <v>4.2222211961180506E-2</v>
      </c>
      <c r="O163" s="14">
        <f t="shared" si="56"/>
        <v>1.6207227048125379E-6</v>
      </c>
      <c r="P163" s="15">
        <v>161</v>
      </c>
      <c r="Q163" s="8">
        <f t="shared" si="57"/>
        <v>0.7323533185576695</v>
      </c>
      <c r="R163" s="201"/>
      <c r="S163" s="22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8">
        <f t="shared" si="45"/>
        <v>-8.2046649999999999E-2</v>
      </c>
      <c r="B164" s="9">
        <v>8.2046649999999999E-2</v>
      </c>
      <c r="C164" s="9">
        <v>0.7323326</v>
      </c>
      <c r="D164" s="10">
        <f t="shared" si="46"/>
        <v>0.58204665</v>
      </c>
      <c r="E164" s="10">
        <f t="shared" si="47"/>
        <v>2.5239541028535033E-2</v>
      </c>
      <c r="F164" s="10">
        <f t="shared" si="48"/>
        <v>1.3977437173033199E-2</v>
      </c>
      <c r="G164" s="10">
        <f t="shared" si="58"/>
        <v>4.282962490350016E-2</v>
      </c>
      <c r="H164" s="10">
        <f t="shared" si="49"/>
        <v>3.9216978201568234E-2</v>
      </c>
      <c r="I164" s="10">
        <f t="shared" si="50"/>
        <v>4.282962490350016E-2</v>
      </c>
      <c r="J164" s="10">
        <f t="shared" si="51"/>
        <v>4.6894931606016709E-8</v>
      </c>
      <c r="K164" s="12">
        <f t="shared" si="52"/>
        <v>-6.1889184210782533E-9</v>
      </c>
      <c r="L164" s="10">
        <f t="shared" si="53"/>
        <v>0.73238398942093508</v>
      </c>
      <c r="M164" s="13">
        <f t="shared" si="54"/>
        <v>2.6408725840425683E-9</v>
      </c>
      <c r="N164" s="14">
        <f t="shared" si="55"/>
        <v>4.1553840245272845E-2</v>
      </c>
      <c r="O164" s="14">
        <f t="shared" si="56"/>
        <v>1.6276264941681869E-6</v>
      </c>
      <c r="P164" s="15">
        <v>162</v>
      </c>
      <c r="Q164" s="8">
        <f t="shared" si="57"/>
        <v>0.7323411312976682</v>
      </c>
      <c r="R164" s="201"/>
      <c r="S164" s="22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8">
        <f t="shared" si="45"/>
        <v>-8.134247E-2</v>
      </c>
      <c r="B165" s="9">
        <v>8.134247E-2</v>
      </c>
      <c r="C165" s="9">
        <v>0.73227529999999996</v>
      </c>
      <c r="D165" s="10">
        <f t="shared" si="46"/>
        <v>0.58134247000000006</v>
      </c>
      <c r="E165" s="10">
        <f t="shared" si="47"/>
        <v>2.5239028326595584E-2</v>
      </c>
      <c r="F165" s="10">
        <f t="shared" si="48"/>
        <v>1.3937186050636902E-2</v>
      </c>
      <c r="G165" s="10">
        <f t="shared" si="58"/>
        <v>4.2166211675959735E-2</v>
      </c>
      <c r="H165" s="10">
        <f t="shared" si="49"/>
        <v>3.9176214377232482E-2</v>
      </c>
      <c r="I165" s="10">
        <f t="shared" si="50"/>
        <v>4.2166211675959735E-2</v>
      </c>
      <c r="J165" s="10">
        <f t="shared" si="51"/>
        <v>4.3946807783003534E-8</v>
      </c>
      <c r="K165" s="12">
        <f t="shared" si="52"/>
        <v>-5.7680978411514096E-9</v>
      </c>
      <c r="L165" s="10">
        <f t="shared" si="53"/>
        <v>0.73237082299043055</v>
      </c>
      <c r="M165" s="13">
        <f t="shared" si="54"/>
        <v>9.1246417008017156E-9</v>
      </c>
      <c r="N165" s="14">
        <f t="shared" si="55"/>
        <v>4.0888399980611327E-2</v>
      </c>
      <c r="O165" s="14">
        <f t="shared" si="56"/>
        <v>1.6328027287691716E-6</v>
      </c>
      <c r="P165" s="15">
        <v>163</v>
      </c>
      <c r="Q165" s="8">
        <f t="shared" si="57"/>
        <v>0.73232863004976145</v>
      </c>
      <c r="R165" s="201"/>
      <c r="S165" s="22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8">
        <f t="shared" si="45"/>
        <v>-8.0639180000000005E-2</v>
      </c>
      <c r="B166" s="9">
        <v>8.0639180000000005E-2</v>
      </c>
      <c r="C166" s="9">
        <v>0.73223700000000003</v>
      </c>
      <c r="D166" s="10">
        <f t="shared" si="46"/>
        <v>0.58063918000000003</v>
      </c>
      <c r="E166" s="10">
        <f t="shared" si="47"/>
        <v>2.5238495173027377E-2</v>
      </c>
      <c r="F166" s="10">
        <f t="shared" si="48"/>
        <v>1.3895867906534064E-2</v>
      </c>
      <c r="G166" s="10">
        <f t="shared" si="58"/>
        <v>4.1504775733036667E-2</v>
      </c>
      <c r="H166" s="10">
        <f t="shared" si="49"/>
        <v>3.9134363079561439E-2</v>
      </c>
      <c r="I166" s="10">
        <f t="shared" si="50"/>
        <v>4.1504775733036667E-2</v>
      </c>
      <c r="J166" s="10">
        <f t="shared" si="51"/>
        <v>4.1187401896339942E-8</v>
      </c>
      <c r="K166" s="12">
        <f t="shared" si="52"/>
        <v>-5.37636976740524E-9</v>
      </c>
      <c r="L166" s="10">
        <f t="shared" si="53"/>
        <v>0.73235732725192337</v>
      </c>
      <c r="M166" s="13">
        <f t="shared" si="54"/>
        <v>1.4478647555424542E-8</v>
      </c>
      <c r="N166" s="14">
        <f t="shared" si="55"/>
        <v>4.022565119767376E-2</v>
      </c>
      <c r="O166" s="14">
        <f t="shared" si="56"/>
        <v>1.6361595769673709E-6</v>
      </c>
      <c r="P166" s="15">
        <v>164</v>
      </c>
      <c r="Q166" s="8">
        <f t="shared" si="57"/>
        <v>0.73231579740481334</v>
      </c>
      <c r="R166" s="201"/>
      <c r="S166" s="22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8">
        <f t="shared" si="45"/>
        <v>-7.993604E-2</v>
      </c>
      <c r="B167" s="9">
        <v>7.993604E-2</v>
      </c>
      <c r="C167" s="9">
        <v>0.73226049999999998</v>
      </c>
      <c r="D167" s="10">
        <f t="shared" si="46"/>
        <v>0.57993603999999999</v>
      </c>
      <c r="E167" s="10">
        <f t="shared" si="47"/>
        <v>2.5237939813973695E-2</v>
      </c>
      <c r="F167" s="10">
        <f t="shared" si="48"/>
        <v>1.385339775584247E-2</v>
      </c>
      <c r="G167" s="10">
        <f t="shared" si="58"/>
        <v>4.0844663828392032E-2</v>
      </c>
      <c r="H167" s="10">
        <f t="shared" si="49"/>
        <v>3.9091337569816163E-2</v>
      </c>
      <c r="I167" s="10">
        <f t="shared" si="50"/>
        <v>4.0844663828392032E-2</v>
      </c>
      <c r="J167" s="10">
        <f t="shared" si="51"/>
        <v>3.8601791802713523E-8</v>
      </c>
      <c r="K167" s="12">
        <f t="shared" si="52"/>
        <v>-5.0113202354439866E-9</v>
      </c>
      <c r="L167" s="10">
        <f t="shared" si="53"/>
        <v>0.7323434751486908</v>
      </c>
      <c r="M167" s="13">
        <f t="shared" si="54"/>
        <v>6.8848753002641139E-9</v>
      </c>
      <c r="N167" s="14">
        <f t="shared" si="55"/>
        <v>3.9564975225761113E-2</v>
      </c>
      <c r="O167" s="14">
        <f t="shared" si="56"/>
        <v>1.6376029197034726E-6</v>
      </c>
      <c r="P167" s="15">
        <v>165</v>
      </c>
      <c r="Q167" s="8">
        <f t="shared" si="57"/>
        <v>0.73230260696810445</v>
      </c>
      <c r="R167" s="201"/>
      <c r="S167" s="22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8">
        <f t="shared" si="45"/>
        <v>-7.9232990000000003E-2</v>
      </c>
      <c r="B168" s="9">
        <v>7.9232990000000003E-2</v>
      </c>
      <c r="C168" s="9">
        <v>0.73227620000000004</v>
      </c>
      <c r="D168" s="10">
        <f t="shared" si="46"/>
        <v>0.57923298999999995</v>
      </c>
      <c r="E168" s="10">
        <f t="shared" si="47"/>
        <v>2.5237360881510153E-2</v>
      </c>
      <c r="F168" s="10">
        <f t="shared" si="48"/>
        <v>1.3809726470024689E-2</v>
      </c>
      <c r="G168" s="10">
        <f t="shared" si="58"/>
        <v>4.0185866469667361E-2</v>
      </c>
      <c r="H168" s="10">
        <f t="shared" si="49"/>
        <v>3.9047087351534844E-2</v>
      </c>
      <c r="I168" s="10">
        <f t="shared" si="50"/>
        <v>4.0185866469667361E-2</v>
      </c>
      <c r="J168" s="10">
        <f t="shared" si="51"/>
        <v>3.6178797795503732E-8</v>
      </c>
      <c r="K168" s="12">
        <f t="shared" si="52"/>
        <v>-4.6710991933894748E-9</v>
      </c>
      <c r="L168" s="10">
        <f t="shared" si="53"/>
        <v>0.73232925140630134</v>
      </c>
      <c r="M168" s="13">
        <f t="shared" si="54"/>
        <v>2.8144517105452492E-9</v>
      </c>
      <c r="N168" s="14">
        <f t="shared" si="55"/>
        <v>3.8906400557612179E-2</v>
      </c>
      <c r="O168" s="14">
        <f t="shared" si="56"/>
        <v>1.6370330201111984E-6</v>
      </c>
      <c r="P168" s="15">
        <v>166</v>
      </c>
      <c r="Q168" s="8">
        <f t="shared" si="57"/>
        <v>0.73228904348122725</v>
      </c>
      <c r="R168" s="201"/>
      <c r="S168" s="22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8">
        <f t="shared" si="45"/>
        <v>-7.8529450000000001E-2</v>
      </c>
      <c r="B169" s="9">
        <v>7.8529450000000001E-2</v>
      </c>
      <c r="C169" s="9">
        <v>0.73228669999999996</v>
      </c>
      <c r="D169" s="10">
        <f t="shared" si="46"/>
        <v>0.57852945</v>
      </c>
      <c r="E169" s="10">
        <f t="shared" si="47"/>
        <v>2.5236756442501881E-2</v>
      </c>
      <c r="F169" s="10">
        <f t="shared" si="48"/>
        <v>1.376476857530675E-2</v>
      </c>
      <c r="G169" s="10">
        <f t="shared" si="58"/>
        <v>3.9527891075830983E-2</v>
      </c>
      <c r="H169" s="10">
        <f t="shared" si="49"/>
        <v>3.9001525017808632E-2</v>
      </c>
      <c r="I169" s="10">
        <f t="shared" si="50"/>
        <v>3.9527891075830983E-2</v>
      </c>
      <c r="J169" s="10">
        <f t="shared" si="51"/>
        <v>3.390636038571139E-8</v>
      </c>
      <c r="K169" s="12">
        <f t="shared" si="52"/>
        <v>-4.3537625841542851E-9</v>
      </c>
      <c r="L169" s="10">
        <f t="shared" si="53"/>
        <v>0.73231462897853195</v>
      </c>
      <c r="M169" s="13">
        <f t="shared" si="54"/>
        <v>7.8002784184024984E-10</v>
      </c>
      <c r="N169" s="14">
        <f t="shared" si="55"/>
        <v>3.8249474779885904E-2</v>
      </c>
      <c r="O169" s="14">
        <f t="shared" si="56"/>
        <v>1.6343482257379343E-6</v>
      </c>
      <c r="P169" s="15">
        <v>167</v>
      </c>
      <c r="Q169" s="8">
        <f t="shared" si="57"/>
        <v>0.73227508039762179</v>
      </c>
      <c r="R169" s="201"/>
      <c r="S169" s="22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8">
        <f t="shared" si="45"/>
        <v>-7.7824950000000004E-2</v>
      </c>
      <c r="B170" s="9">
        <v>7.7824950000000004E-2</v>
      </c>
      <c r="C170" s="9">
        <v>0.73224469999999997</v>
      </c>
      <c r="D170" s="10">
        <f t="shared" si="46"/>
        <v>0.57782495</v>
      </c>
      <c r="E170" s="10">
        <f t="shared" si="47"/>
        <v>2.5236124464074285E-2</v>
      </c>
      <c r="F170" s="10">
        <f t="shared" si="48"/>
        <v>1.3718439188929329E-2</v>
      </c>
      <c r="G170" s="10">
        <f t="shared" si="58"/>
        <v>3.8870354573151543E-2</v>
      </c>
      <c r="H170" s="10">
        <f t="shared" si="49"/>
        <v>3.8954563653003614E-2</v>
      </c>
      <c r="I170" s="10">
        <f t="shared" si="50"/>
        <v>3.8870354573151543E-2</v>
      </c>
      <c r="J170" s="10">
        <f t="shared" si="51"/>
        <v>3.177384484644649E-8</v>
      </c>
      <c r="K170" s="12">
        <f t="shared" si="52"/>
        <v>-4.0575950583085609E-9</v>
      </c>
      <c r="L170" s="10">
        <f t="shared" si="53"/>
        <v>0.73229958111306259</v>
      </c>
      <c r="M170" s="13">
        <f t="shared" si="54"/>
        <v>3.0119365709922384E-9</v>
      </c>
      <c r="N170" s="14">
        <f t="shared" si="55"/>
        <v>3.7593858294868637E-2</v>
      </c>
      <c r="O170" s="14">
        <f t="shared" si="56"/>
        <v>1.6294427484701093E-6</v>
      </c>
      <c r="P170" s="15">
        <v>168</v>
      </c>
      <c r="Q170" s="8">
        <f t="shared" si="57"/>
        <v>0.73226069135428606</v>
      </c>
      <c r="R170" s="201"/>
      <c r="S170" s="22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8">
        <f t="shared" si="45"/>
        <v>-7.7119389999999996E-2</v>
      </c>
      <c r="B171" s="9">
        <v>7.7119389999999996E-2</v>
      </c>
      <c r="C171" s="9">
        <v>0.73226559999999996</v>
      </c>
      <c r="D171" s="10">
        <f t="shared" si="46"/>
        <v>0.57711939000000001</v>
      </c>
      <c r="E171" s="10">
        <f t="shared" si="47"/>
        <v>2.5235463060910884E-2</v>
      </c>
      <c r="F171" s="10">
        <f t="shared" si="48"/>
        <v>1.3670672377836885E-2</v>
      </c>
      <c r="G171" s="10">
        <f t="shared" si="58"/>
        <v>3.8213224788710171E-2</v>
      </c>
      <c r="H171" s="10">
        <f t="shared" si="49"/>
        <v>3.8906135438747776E-2</v>
      </c>
      <c r="I171" s="10">
        <f t="shared" si="50"/>
        <v>3.8213224788710171E-2</v>
      </c>
      <c r="J171" s="10">
        <f t="shared" si="51"/>
        <v>2.9772542052838502E-8</v>
      </c>
      <c r="K171" s="12">
        <f t="shared" si="52"/>
        <v>-3.7811736920500201E-9</v>
      </c>
      <c r="L171" s="10">
        <f t="shared" si="53"/>
        <v>0.7322840872950418</v>
      </c>
      <c r="M171" s="13">
        <f t="shared" si="54"/>
        <v>3.4178007796388549E-10</v>
      </c>
      <c r="N171" s="14">
        <f t="shared" si="55"/>
        <v>3.6939564030643017E-2</v>
      </c>
      <c r="O171" s="14">
        <f t="shared" si="56"/>
        <v>1.6222117266401963E-6</v>
      </c>
      <c r="P171" s="15">
        <v>169</v>
      </c>
      <c r="Q171" s="8">
        <f t="shared" si="57"/>
        <v>0.73224585587364277</v>
      </c>
      <c r="R171" s="201"/>
      <c r="S171" s="22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8">
        <f t="shared" si="45"/>
        <v>-7.6412300000000002E-2</v>
      </c>
      <c r="B172" s="9">
        <v>7.6412300000000002E-2</v>
      </c>
      <c r="C172" s="9">
        <v>0.73227960000000003</v>
      </c>
      <c r="D172" s="10">
        <f t="shared" si="46"/>
        <v>0.57641229999999999</v>
      </c>
      <c r="E172" s="10">
        <f t="shared" si="47"/>
        <v>2.5234769809868062E-2</v>
      </c>
      <c r="F172" s="10">
        <f t="shared" si="48"/>
        <v>1.3621372057146645E-2</v>
      </c>
      <c r="G172" s="10">
        <f t="shared" si="58"/>
        <v>3.7556130239627769E-2</v>
      </c>
      <c r="H172" s="10">
        <f t="shared" si="49"/>
        <v>3.8856141867014714E-2</v>
      </c>
      <c r="I172" s="10">
        <f t="shared" si="50"/>
        <v>3.7556130239627769E-2</v>
      </c>
      <c r="J172" s="10">
        <f t="shared" si="51"/>
        <v>2.7893357522813843E-8</v>
      </c>
      <c r="K172" s="12">
        <f t="shared" si="52"/>
        <v>-3.5230443040882318E-9</v>
      </c>
      <c r="L172" s="10">
        <f t="shared" si="53"/>
        <v>0.73226811730546526</v>
      </c>
      <c r="M172" s="13">
        <f t="shared" si="54"/>
        <v>1.3185227377883987E-10</v>
      </c>
      <c r="N172" s="14">
        <f t="shared" si="55"/>
        <v>3.6286269356173538E-2</v>
      </c>
      <c r="O172" s="14">
        <f t="shared" si="56"/>
        <v>1.6125466633271601E-6</v>
      </c>
      <c r="P172" s="15">
        <v>170</v>
      </c>
      <c r="Q172" s="8">
        <f t="shared" si="57"/>
        <v>0.7322305441135194</v>
      </c>
      <c r="R172" s="201"/>
      <c r="S172" s="22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8">
        <f t="shared" si="45"/>
        <v>-7.5704149999999998E-2</v>
      </c>
      <c r="B173" s="9">
        <v>7.5704149999999998E-2</v>
      </c>
      <c r="C173" s="9">
        <v>0.73224</v>
      </c>
      <c r="D173" s="10">
        <f t="shared" si="46"/>
        <v>0.57570414999999997</v>
      </c>
      <c r="E173" s="10">
        <f t="shared" si="47"/>
        <v>2.5234043020143794E-2</v>
      </c>
      <c r="F173" s="10">
        <f t="shared" si="48"/>
        <v>1.3570503247591894E-2</v>
      </c>
      <c r="G173" s="10">
        <f t="shared" si="58"/>
        <v>3.6899577602035064E-2</v>
      </c>
      <c r="H173" s="10">
        <f t="shared" si="49"/>
        <v>3.880454626773569E-2</v>
      </c>
      <c r="I173" s="10">
        <f t="shared" si="50"/>
        <v>3.6899577602035064E-2</v>
      </c>
      <c r="J173" s="10">
        <f t="shared" si="51"/>
        <v>2.6130229246443065E-8</v>
      </c>
      <c r="K173" s="12">
        <f t="shared" si="52"/>
        <v>-3.2821887017562804E-9</v>
      </c>
      <c r="L173" s="10">
        <f t="shared" si="53"/>
        <v>0.73225166078356996</v>
      </c>
      <c r="M173" s="13">
        <f t="shared" si="54"/>
        <v>1.3597387346534625E-10</v>
      </c>
      <c r="N173" s="14">
        <f t="shared" si="55"/>
        <v>3.5634526336003232E-2</v>
      </c>
      <c r="O173" s="14">
        <f t="shared" si="56"/>
        <v>1.6003547056887401E-6</v>
      </c>
      <c r="P173" s="15">
        <v>171</v>
      </c>
      <c r="Q173" s="8">
        <f t="shared" si="57"/>
        <v>0.73221474521000796</v>
      </c>
      <c r="R173" s="201"/>
      <c r="S173" s="22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8">
        <f t="shared" si="45"/>
        <v>-7.4995690000000004E-2</v>
      </c>
      <c r="B174" s="9">
        <v>7.4995690000000004E-2</v>
      </c>
      <c r="C174" s="9">
        <v>0.73221349999999996</v>
      </c>
      <c r="D174" s="10">
        <f t="shared" si="46"/>
        <v>0.57499568999999995</v>
      </c>
      <c r="E174" s="10">
        <f t="shared" si="47"/>
        <v>2.5233281212437033E-2</v>
      </c>
      <c r="F174" s="10">
        <f t="shared" si="48"/>
        <v>1.3518052392167591E-2</v>
      </c>
      <c r="G174" s="10">
        <f t="shared" si="58"/>
        <v>3.6244331917547563E-2</v>
      </c>
      <c r="H174" s="10">
        <f t="shared" si="49"/>
        <v>3.8751333604604629E-2</v>
      </c>
      <c r="I174" s="10">
        <f t="shared" si="50"/>
        <v>3.6244331917547563E-2</v>
      </c>
      <c r="J174" s="10">
        <f t="shared" si="51"/>
        <v>2.4477847812800892E-8</v>
      </c>
      <c r="K174" s="12">
        <f t="shared" si="52"/>
        <v>-3.057704581680786E-9</v>
      </c>
      <c r="L174" s="10">
        <f t="shared" si="53"/>
        <v>0.73223471428075948</v>
      </c>
      <c r="M174" s="13">
        <f t="shared" si="54"/>
        <v>4.5004570814367118E-10</v>
      </c>
      <c r="N174" s="14">
        <f t="shared" si="55"/>
        <v>3.4985140965183209E-2</v>
      </c>
      <c r="O174" s="14">
        <f t="shared" si="56"/>
        <v>1.5855618545162497E-6</v>
      </c>
      <c r="P174" s="15">
        <v>172</v>
      </c>
      <c r="Q174" s="8">
        <f t="shared" si="57"/>
        <v>0.73219845495255576</v>
      </c>
      <c r="R174" s="201"/>
      <c r="S174" s="22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5">
      <c r="A175" s="8">
        <f t="shared" si="45"/>
        <v>-7.4286969999999994E-2</v>
      </c>
      <c r="B175" s="9">
        <v>7.4286969999999994E-2</v>
      </c>
      <c r="C175" s="9">
        <v>0.73219590000000001</v>
      </c>
      <c r="D175" s="10">
        <f t="shared" si="46"/>
        <v>0.57428696999999995</v>
      </c>
      <c r="E175" s="10">
        <f t="shared" si="47"/>
        <v>2.5232482058900375E-2</v>
      </c>
      <c r="F175" s="10">
        <f t="shared" si="48"/>
        <v>1.3463954903741344E-2</v>
      </c>
      <c r="G175" s="10">
        <f t="shared" si="58"/>
        <v>3.5590510107951077E-2</v>
      </c>
      <c r="H175" s="10">
        <f t="shared" si="49"/>
        <v>3.8696436962641717E-2</v>
      </c>
      <c r="I175" s="10">
        <f t="shared" si="50"/>
        <v>3.5590510107951077E-2</v>
      </c>
      <c r="J175" s="10">
        <f t="shared" si="51"/>
        <v>2.2929407201857319E-8</v>
      </c>
      <c r="K175" s="12">
        <f t="shared" si="52"/>
        <v>-2.8484999099243792E-9</v>
      </c>
      <c r="L175" s="10">
        <f t="shared" si="53"/>
        <v>0.73221725785039604</v>
      </c>
      <c r="M175" s="13">
        <f t="shared" si="54"/>
        <v>4.5615777353924145E-10</v>
      </c>
      <c r="N175" s="14">
        <f t="shared" si="55"/>
        <v>3.4338274435695586E-2</v>
      </c>
      <c r="O175" s="14">
        <f t="shared" si="56"/>
        <v>1.5680941788691633E-6</v>
      </c>
      <c r="P175" s="15">
        <v>173</v>
      </c>
      <c r="Q175" s="8">
        <f t="shared" si="57"/>
        <v>0.73218165328160378</v>
      </c>
      <c r="R175" s="201"/>
      <c r="S175" s="22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5">
      <c r="A176" s="8">
        <f t="shared" si="45"/>
        <v>-7.3577539999999997E-2</v>
      </c>
      <c r="B176" s="9">
        <v>7.3577539999999997E-2</v>
      </c>
      <c r="C176" s="9">
        <v>0.73218419999999995</v>
      </c>
      <c r="D176" s="10">
        <f t="shared" si="46"/>
        <v>0.57357754000000005</v>
      </c>
      <c r="E176" s="10">
        <f t="shared" si="47"/>
        <v>2.5231642430188897E-2</v>
      </c>
      <c r="F176" s="10">
        <f t="shared" si="48"/>
        <v>1.3408103131347439E-2</v>
      </c>
      <c r="G176" s="10">
        <f t="shared" si="58"/>
        <v>3.4937772960950686E-2</v>
      </c>
      <c r="H176" s="10">
        <f t="shared" si="49"/>
        <v>3.8639745561536334E-2</v>
      </c>
      <c r="I176" s="10">
        <f t="shared" si="50"/>
        <v>3.4937772960950686E-2</v>
      </c>
      <c r="J176" s="10">
        <f t="shared" si="51"/>
        <v>2.1477512975267974E-8</v>
      </c>
      <c r="K176" s="12">
        <f t="shared" si="52"/>
        <v>-2.6534203822123319E-9</v>
      </c>
      <c r="L176" s="10">
        <f t="shared" si="53"/>
        <v>0.73219925771451677</v>
      </c>
      <c r="M176" s="13">
        <f t="shared" si="54"/>
        <v>2.2673476647003933E-10</v>
      </c>
      <c r="N176" s="14">
        <f t="shared" si="55"/>
        <v>3.369363776248295E-2</v>
      </c>
      <c r="O176" s="14">
        <f t="shared" si="56"/>
        <v>1.547872392066352E-6</v>
      </c>
      <c r="P176" s="15">
        <v>174</v>
      </c>
      <c r="Q176" s="8">
        <f t="shared" si="57"/>
        <v>0.73216430676277</v>
      </c>
      <c r="R176" s="201"/>
      <c r="S176" s="22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5">
      <c r="A177" s="8">
        <f t="shared" si="45"/>
        <v>-7.2866810000000004E-2</v>
      </c>
      <c r="B177" s="9">
        <v>7.2866810000000004E-2</v>
      </c>
      <c r="C177" s="9">
        <v>0.7321763</v>
      </c>
      <c r="D177" s="10">
        <f t="shared" si="46"/>
        <v>0.57286681000000006</v>
      </c>
      <c r="E177" s="10">
        <f t="shared" si="47"/>
        <v>2.5230758680003452E-2</v>
      </c>
      <c r="F177" s="10">
        <f t="shared" si="48"/>
        <v>1.3350369528966798E-2</v>
      </c>
      <c r="G177" s="10">
        <f t="shared" si="58"/>
        <v>3.4285661675888195E-2</v>
      </c>
      <c r="H177" s="10">
        <f t="shared" si="49"/>
        <v>3.8581128208970243E-2</v>
      </c>
      <c r="I177" s="10">
        <f t="shared" si="50"/>
        <v>3.4285661675888195E-2</v>
      </c>
      <c r="J177" s="10">
        <f t="shared" si="51"/>
        <v>2.0115141563649446E-8</v>
      </c>
      <c r="K177" s="12">
        <f t="shared" si="52"/>
        <v>-2.4713795753559888E-9</v>
      </c>
      <c r="L177" s="10">
        <f t="shared" si="53"/>
        <v>0.73218067379674956</v>
      </c>
      <c r="M177" s="13">
        <f t="shared" si="54"/>
        <v>1.9130098006436949E-11</v>
      </c>
      <c r="N177" s="14">
        <f t="shared" si="55"/>
        <v>3.3050827334226401E-2</v>
      </c>
      <c r="O177" s="14">
        <f t="shared" si="56"/>
        <v>1.5248158513473142E-6</v>
      </c>
      <c r="P177" s="15">
        <v>175</v>
      </c>
      <c r="Q177" s="8">
        <f t="shared" si="57"/>
        <v>0.73214637578263975</v>
      </c>
      <c r="R177" s="201"/>
      <c r="S177" s="22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5">
      <c r="A178" s="8">
        <f t="shared" si="45"/>
        <v>-7.2154309999999999E-2</v>
      </c>
      <c r="B178" s="9">
        <v>7.2154309999999999E-2</v>
      </c>
      <c r="C178" s="9">
        <v>0.73217109999999996</v>
      </c>
      <c r="D178" s="10">
        <f t="shared" si="46"/>
        <v>0.57215430999999994</v>
      </c>
      <c r="E178" s="10">
        <f t="shared" si="47"/>
        <v>2.5229826902932129E-2</v>
      </c>
      <c r="F178" s="10">
        <f t="shared" si="48"/>
        <v>1.3290626206527606E-2</v>
      </c>
      <c r="G178" s="10">
        <f t="shared" si="58"/>
        <v>3.3633838054426018E-2</v>
      </c>
      <c r="H178" s="10">
        <f t="shared" si="49"/>
        <v>3.8520453109459736E-2</v>
      </c>
      <c r="I178" s="10">
        <f t="shared" si="50"/>
        <v>3.3633838054426018E-2</v>
      </c>
      <c r="J178" s="10">
        <f t="shared" si="51"/>
        <v>1.8836114247079382E-8</v>
      </c>
      <c r="K178" s="12">
        <f t="shared" si="52"/>
        <v>-2.3014204891427183E-9</v>
      </c>
      <c r="L178" s="10">
        <f t="shared" si="53"/>
        <v>0.73216146603496934</v>
      </c>
      <c r="M178" s="13">
        <f t="shared" si="54"/>
        <v>9.281328221120636E-11</v>
      </c>
      <c r="N178" s="14">
        <f t="shared" si="55"/>
        <v>3.240956232415014E-2</v>
      </c>
      <c r="O178" s="14">
        <f t="shared" si="56"/>
        <v>1.4988510637425351E-6</v>
      </c>
      <c r="P178" s="15">
        <v>176</v>
      </c>
      <c r="Q178" s="8">
        <f t="shared" si="57"/>
        <v>0.73212782062094195</v>
      </c>
      <c r="R178" s="201"/>
      <c r="S178" s="22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5">
      <c r="A179" s="8">
        <f t="shared" si="45"/>
        <v>-7.1441069999999995E-2</v>
      </c>
      <c r="B179" s="9">
        <v>7.1441069999999995E-2</v>
      </c>
      <c r="C179" s="9">
        <v>0.73213510000000004</v>
      </c>
      <c r="D179" s="10">
        <f t="shared" si="46"/>
        <v>0.57144107</v>
      </c>
      <c r="E179" s="10">
        <f t="shared" si="47"/>
        <v>2.5228844869339802E-2</v>
      </c>
      <c r="F179" s="10">
        <f t="shared" si="48"/>
        <v>1.3228867079908306E-2</v>
      </c>
      <c r="G179" s="10">
        <f t="shared" si="58"/>
        <v>3.298334041354116E-2</v>
      </c>
      <c r="H179" s="10">
        <f t="shared" si="49"/>
        <v>3.8457711949248109E-2</v>
      </c>
      <c r="I179" s="10">
        <f t="shared" si="50"/>
        <v>3.298334041354116E-2</v>
      </c>
      <c r="J179" s="10">
        <f t="shared" si="51"/>
        <v>1.7637210728714722E-8</v>
      </c>
      <c r="K179" s="12">
        <f t="shared" si="52"/>
        <v>-2.1429910570260839E-9</v>
      </c>
      <c r="L179" s="10">
        <f t="shared" si="53"/>
        <v>0.73214163357601036</v>
      </c>
      <c r="M179" s="13">
        <f t="shared" si="54"/>
        <v>4.2687615482704552E-11</v>
      </c>
      <c r="N179" s="14">
        <f t="shared" si="55"/>
        <v>3.1770915439025001E-2</v>
      </c>
      <c r="O179" s="14">
        <f t="shared" si="56"/>
        <v>1.4699743188305085E-6</v>
      </c>
      <c r="P179" s="15">
        <v>177</v>
      </c>
      <c r="Q179" s="8">
        <f t="shared" si="57"/>
        <v>0.73210863938806181</v>
      </c>
      <c r="R179" s="201"/>
      <c r="S179" s="22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5">
      <c r="A180" s="8">
        <f t="shared" si="45"/>
        <v>-7.0727100000000001E-2</v>
      </c>
      <c r="B180" s="9">
        <v>7.0727100000000001E-2</v>
      </c>
      <c r="C180" s="9">
        <v>0.73211099999999996</v>
      </c>
      <c r="D180" s="10">
        <f t="shared" si="46"/>
        <v>0.57072710000000004</v>
      </c>
      <c r="E180" s="10">
        <f t="shared" si="47"/>
        <v>2.5227808787584172E-2</v>
      </c>
      <c r="F180" s="10">
        <f t="shared" si="48"/>
        <v>1.3164999805095751E-2</v>
      </c>
      <c r="G180" s="10">
        <f t="shared" si="58"/>
        <v>3.2334274893815254E-2</v>
      </c>
      <c r="H180" s="10">
        <f t="shared" si="49"/>
        <v>3.839280859267992E-2</v>
      </c>
      <c r="I180" s="10">
        <f t="shared" si="50"/>
        <v>3.2334274893815254E-2</v>
      </c>
      <c r="J180" s="10">
        <f t="shared" si="51"/>
        <v>1.6513504826869013E-8</v>
      </c>
      <c r="K180" s="12">
        <f t="shared" si="52"/>
        <v>-1.9953222193366169E-9</v>
      </c>
      <c r="L180" s="10">
        <f t="shared" si="53"/>
        <v>0.73212114784277427</v>
      </c>
      <c r="M180" s="13">
        <f t="shared" si="54"/>
        <v>1.0297871297212966E-10</v>
      </c>
      <c r="N180" s="14">
        <f t="shared" si="55"/>
        <v>3.1135039016144398E-2</v>
      </c>
      <c r="O180" s="14">
        <f t="shared" si="56"/>
        <v>1.4381666902929884E-6</v>
      </c>
      <c r="P180" s="15">
        <v>178</v>
      </c>
      <c r="Q180" s="8">
        <f t="shared" si="57"/>
        <v>0.73208880340367111</v>
      </c>
      <c r="R180" s="201"/>
      <c r="S180" s="22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5">
      <c r="A181" s="8">
        <f t="shared" si="45"/>
        <v>-7.0011279999999995E-2</v>
      </c>
      <c r="B181" s="9">
        <v>7.0011279999999995E-2</v>
      </c>
      <c r="C181" s="9">
        <v>0.73209489999999999</v>
      </c>
      <c r="D181" s="10">
        <f t="shared" si="46"/>
        <v>0.57001128000000001</v>
      </c>
      <c r="E181" s="10">
        <f t="shared" si="47"/>
        <v>2.5226712726881428E-2</v>
      </c>
      <c r="F181" s="10">
        <f t="shared" si="48"/>
        <v>1.3098820866323288E-2</v>
      </c>
      <c r="G181" s="10">
        <f t="shared" si="58"/>
        <v>3.1685730948039802E-2</v>
      </c>
      <c r="H181" s="10">
        <f t="shared" si="49"/>
        <v>3.8325533593204716E-2</v>
      </c>
      <c r="I181" s="10">
        <f t="shared" si="50"/>
        <v>3.1685730948039802E-2</v>
      </c>
      <c r="J181" s="10">
        <f t="shared" si="51"/>
        <v>1.5458755477347298E-8</v>
      </c>
      <c r="K181" s="12">
        <f t="shared" si="52"/>
        <v>-1.8574852529590106E-9</v>
      </c>
      <c r="L181" s="10">
        <f t="shared" si="53"/>
        <v>0.73209994471279372</v>
      </c>
      <c r="M181" s="13">
        <f t="shared" si="54"/>
        <v>2.5449127171147863E-11</v>
      </c>
      <c r="N181" s="14">
        <f t="shared" si="55"/>
        <v>3.0501091862304104E-2</v>
      </c>
      <c r="O181" s="14">
        <f t="shared" si="56"/>
        <v>1.4033697634527093E-6</v>
      </c>
      <c r="P181" s="15">
        <v>179</v>
      </c>
      <c r="Q181" s="8">
        <f t="shared" si="57"/>
        <v>0.7320682494595685</v>
      </c>
      <c r="R181" s="201"/>
      <c r="S181" s="22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5">
      <c r="A182" s="8">
        <f t="shared" si="45"/>
        <v>-6.929457E-2</v>
      </c>
      <c r="B182" s="9">
        <v>6.929457E-2</v>
      </c>
      <c r="C182" s="9">
        <v>0.73211680000000001</v>
      </c>
      <c r="D182" s="10">
        <f t="shared" si="46"/>
        <v>0.56929457000000006</v>
      </c>
      <c r="E182" s="10">
        <f t="shared" si="47"/>
        <v>2.5225553407564889E-2</v>
      </c>
      <c r="F182" s="10">
        <f t="shared" si="48"/>
        <v>1.3030309205671815E-2</v>
      </c>
      <c r="G182" s="10">
        <f t="shared" si="58"/>
        <v>3.1038692916575863E-2</v>
      </c>
      <c r="H182" s="10">
        <f t="shared" si="49"/>
        <v>3.8255862613236706E-2</v>
      </c>
      <c r="I182" s="10">
        <f t="shared" si="50"/>
        <v>3.1038692916575863E-2</v>
      </c>
      <c r="J182" s="10">
        <f t="shared" si="51"/>
        <v>1.4470187431216534E-8</v>
      </c>
      <c r="K182" s="12">
        <f t="shared" si="52"/>
        <v>-1.7290161806349443E-9</v>
      </c>
      <c r="L182" s="10">
        <f t="shared" si="53"/>
        <v>0.73207801862859379</v>
      </c>
      <c r="M182" s="13">
        <f t="shared" si="54"/>
        <v>1.5039947681477086E-9</v>
      </c>
      <c r="N182" s="14">
        <f t="shared" si="55"/>
        <v>2.9870086780242024E-2</v>
      </c>
      <c r="O182" s="14">
        <f t="shared" si="56"/>
        <v>1.3656403018771035E-6</v>
      </c>
      <c r="P182" s="15">
        <v>180</v>
      </c>
      <c r="Q182" s="8">
        <f t="shared" si="57"/>
        <v>0.73204697101555716</v>
      </c>
      <c r="R182" s="201"/>
      <c r="S182" s="22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5">
      <c r="A183" s="8">
        <f t="shared" si="45"/>
        <v>-6.8575200000000003E-2</v>
      </c>
      <c r="B183" s="9">
        <v>6.8575200000000003E-2</v>
      </c>
      <c r="C183" s="9">
        <v>0.73209880000000005</v>
      </c>
      <c r="D183" s="10">
        <f t="shared" si="46"/>
        <v>0.56857519999999995</v>
      </c>
      <c r="E183" s="10">
        <f t="shared" si="47"/>
        <v>2.5224322615593948E-2</v>
      </c>
      <c r="F183" s="10">
        <f t="shared" si="48"/>
        <v>1.2959175452800785E-2</v>
      </c>
      <c r="G183" s="10">
        <f t="shared" si="58"/>
        <v>3.0391688390089953E-2</v>
      </c>
      <c r="H183" s="10">
        <f t="shared" si="49"/>
        <v>3.8183498068394731E-2</v>
      </c>
      <c r="I183" s="10">
        <f t="shared" si="50"/>
        <v>3.0391688390089953E-2</v>
      </c>
      <c r="J183" s="10">
        <f t="shared" si="51"/>
        <v>1.3541515320379297E-8</v>
      </c>
      <c r="K183" s="12">
        <f t="shared" si="52"/>
        <v>-1.6090043490974186E-9</v>
      </c>
      <c r="L183" s="10">
        <f t="shared" si="53"/>
        <v>0.73205527824097161</v>
      </c>
      <c r="M183" s="13">
        <f t="shared" si="54"/>
        <v>1.8941435089297747E-9</v>
      </c>
      <c r="N183" s="14">
        <f t="shared" si="55"/>
        <v>2.9240640101374678E-2</v>
      </c>
      <c r="O183" s="14">
        <f t="shared" si="56"/>
        <v>1.3249121629543646E-6</v>
      </c>
      <c r="P183" s="15">
        <v>181</v>
      </c>
      <c r="Q183" s="8">
        <f t="shared" si="57"/>
        <v>0.73202487819860607</v>
      </c>
      <c r="R183" s="201"/>
      <c r="S183" s="22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5">
      <c r="A184" s="8">
        <f t="shared" si="45"/>
        <v>-6.7852590000000004E-2</v>
      </c>
      <c r="B184" s="9">
        <v>6.7852590000000004E-2</v>
      </c>
      <c r="C184" s="9">
        <v>0.73208689999999998</v>
      </c>
      <c r="D184" s="10">
        <f t="shared" si="46"/>
        <v>0.56785258999999999</v>
      </c>
      <c r="E184" s="10">
        <f t="shared" si="47"/>
        <v>2.5223013094068214E-2</v>
      </c>
      <c r="F184" s="10">
        <f t="shared" si="48"/>
        <v>1.2885222989394887E-2</v>
      </c>
      <c r="G184" s="10">
        <f t="shared" si="58"/>
        <v>2.9744341247878423E-2</v>
      </c>
      <c r="H184" s="10">
        <f t="shared" si="49"/>
        <v>3.8108236083463101E-2</v>
      </c>
      <c r="I184" s="10">
        <f t="shared" si="50"/>
        <v>2.9744341247878423E-2</v>
      </c>
      <c r="J184" s="10">
        <f t="shared" si="51"/>
        <v>1.2668658480300826E-8</v>
      </c>
      <c r="K184" s="12">
        <f t="shared" si="52"/>
        <v>-1.4968375395783291E-9</v>
      </c>
      <c r="L184" s="10">
        <f t="shared" si="53"/>
        <v>0.73203166210539627</v>
      </c>
      <c r="M184" s="13">
        <f t="shared" si="54"/>
        <v>3.0512250002505965E-9</v>
      </c>
      <c r="N184" s="14">
        <f t="shared" si="55"/>
        <v>2.8612444648202975E-2</v>
      </c>
      <c r="O184" s="14">
        <f t="shared" si="56"/>
        <v>1.2811899123568424E-6</v>
      </c>
      <c r="P184" s="15">
        <v>182</v>
      </c>
      <c r="Q184" s="8">
        <f t="shared" si="57"/>
        <v>0.73200190994273362</v>
      </c>
      <c r="R184" s="201"/>
      <c r="S184" s="22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5">
      <c r="A185" s="8">
        <f t="shared" si="45"/>
        <v>-6.7126980000000003E-2</v>
      </c>
      <c r="B185" s="9">
        <v>6.7126980000000003E-2</v>
      </c>
      <c r="C185" s="9">
        <v>0.73207889999999998</v>
      </c>
      <c r="D185" s="10">
        <f t="shared" si="46"/>
        <v>0.56712698000000006</v>
      </c>
      <c r="E185" s="10">
        <f t="shared" si="47"/>
        <v>2.5221618268423441E-2</v>
      </c>
      <c r="F185" s="10">
        <f t="shared" si="48"/>
        <v>1.280832671058137E-2</v>
      </c>
      <c r="G185" s="10">
        <f t="shared" si="58"/>
        <v>2.9097023172209167E-2</v>
      </c>
      <c r="H185" s="10">
        <f t="shared" si="49"/>
        <v>3.8029944979004811E-2</v>
      </c>
      <c r="I185" s="10">
        <f t="shared" si="50"/>
        <v>2.9097023172209163E-2</v>
      </c>
      <c r="J185" s="10">
        <f t="shared" si="51"/>
        <v>1.1848786029367349E-8</v>
      </c>
      <c r="K185" s="12">
        <f t="shared" si="52"/>
        <v>-1.3920724137043014E-9</v>
      </c>
      <c r="L185" s="10">
        <f t="shared" si="53"/>
        <v>0.73200713173663856</v>
      </c>
      <c r="M185" s="13">
        <f t="shared" si="54"/>
        <v>5.150683625913543E-9</v>
      </c>
      <c r="N185" s="14">
        <f t="shared" si="55"/>
        <v>2.7985919782808788E-2</v>
      </c>
      <c r="O185" s="14">
        <f t="shared" si="56"/>
        <v>1.234550741937002E-6</v>
      </c>
      <c r="P185" s="15">
        <v>183</v>
      </c>
      <c r="Q185" s="8">
        <f t="shared" si="57"/>
        <v>0.73197802739269968</v>
      </c>
      <c r="R185" s="201"/>
      <c r="S185" s="22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5">
      <c r="A186" s="8">
        <f t="shared" si="45"/>
        <v>-6.6398319999999997E-2</v>
      </c>
      <c r="B186" s="9">
        <v>6.6398319999999997E-2</v>
      </c>
      <c r="C186" s="9">
        <v>0.73210609999999998</v>
      </c>
      <c r="D186" s="10">
        <f t="shared" si="46"/>
        <v>0.56639832000000001</v>
      </c>
      <c r="E186" s="10">
        <f t="shared" si="47"/>
        <v>2.5220130274139271E-2</v>
      </c>
      <c r="F186" s="10">
        <f t="shared" si="48"/>
        <v>1.2728323411784806E-2</v>
      </c>
      <c r="G186" s="10">
        <f t="shared" si="58"/>
        <v>2.8449855235219142E-2</v>
      </c>
      <c r="H186" s="10">
        <f t="shared" si="49"/>
        <v>3.7948453685924075E-2</v>
      </c>
      <c r="I186" s="10">
        <f t="shared" si="50"/>
        <v>2.8449855235219146E-2</v>
      </c>
      <c r="J186" s="10">
        <f t="shared" si="51"/>
        <v>1.107885677517559E-8</v>
      </c>
      <c r="K186" s="12">
        <f t="shared" si="52"/>
        <v>-1.2942450939429741E-9</v>
      </c>
      <c r="L186" s="10">
        <f t="shared" si="53"/>
        <v>0.73198163656566884</v>
      </c>
      <c r="M186" s="13">
        <f t="shared" si="54"/>
        <v>1.549114648550342E-8</v>
      </c>
      <c r="N186" s="14">
        <f t="shared" si="55"/>
        <v>2.7361239064786234E-2</v>
      </c>
      <c r="O186" s="14">
        <f t="shared" si="56"/>
        <v>1.1850851665280178E-6</v>
      </c>
      <c r="P186" s="15">
        <v>184</v>
      </c>
      <c r="Q186" s="8">
        <f t="shared" si="57"/>
        <v>0.73195317986020692</v>
      </c>
      <c r="R186" s="201"/>
      <c r="S186" s="22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5">
      <c r="A187" s="8">
        <f t="shared" si="45"/>
        <v>-6.5667290000000003E-2</v>
      </c>
      <c r="B187" s="9">
        <v>6.5667290000000003E-2</v>
      </c>
      <c r="C187" s="9">
        <v>0.73209170000000001</v>
      </c>
      <c r="D187" s="10">
        <f t="shared" si="46"/>
        <v>0.56566729000000004</v>
      </c>
      <c r="E187" s="10">
        <f t="shared" si="47"/>
        <v>2.5218541964709431E-2</v>
      </c>
      <c r="F187" s="10">
        <f t="shared" si="48"/>
        <v>1.2645123929110108E-2</v>
      </c>
      <c r="G187" s="10">
        <f t="shared" si="58"/>
        <v>2.7803613749486759E-2</v>
      </c>
      <c r="H187" s="10">
        <f t="shared" si="49"/>
        <v>3.7863665893819544E-2</v>
      </c>
      <c r="I187" s="10">
        <f t="shared" si="50"/>
        <v>2.7803613749486755E-2</v>
      </c>
      <c r="J187" s="10">
        <f t="shared" si="51"/>
        <v>1.0356693702556305E-8</v>
      </c>
      <c r="K187" s="12">
        <f t="shared" si="52"/>
        <v>-1.2030074034970983E-9</v>
      </c>
      <c r="L187" s="10">
        <f t="shared" si="53"/>
        <v>0.7319551496748764</v>
      </c>
      <c r="M187" s="13">
        <f t="shared" si="54"/>
        <v>1.8645991291362986E-8</v>
      </c>
      <c r="N187" s="14">
        <f t="shared" si="55"/>
        <v>2.6739203688174586E-2</v>
      </c>
      <c r="O187" s="14">
        <f t="shared" si="56"/>
        <v>1.1329687786225752E-6</v>
      </c>
      <c r="P187" s="15">
        <v>185</v>
      </c>
      <c r="Q187" s="8">
        <f t="shared" si="57"/>
        <v>0.73192733965261247</v>
      </c>
      <c r="R187" s="201"/>
      <c r="S187" s="22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5">
      <c r="A188" s="8">
        <f t="shared" si="45"/>
        <v>-6.4933859999999996E-2</v>
      </c>
      <c r="B188" s="9">
        <v>6.4933859999999996E-2</v>
      </c>
      <c r="C188" s="9">
        <v>0.73203309999999999</v>
      </c>
      <c r="D188" s="10">
        <f t="shared" si="46"/>
        <v>0.56493386000000001</v>
      </c>
      <c r="E188" s="10">
        <f t="shared" si="47"/>
        <v>2.5216843884427836E-2</v>
      </c>
      <c r="F188" s="10">
        <f t="shared" si="48"/>
        <v>1.2558555159611677E-2</v>
      </c>
      <c r="G188" s="10">
        <f t="shared" si="58"/>
        <v>2.7158451276498716E-2</v>
      </c>
      <c r="H188" s="10">
        <f t="shared" si="49"/>
        <v>3.7775399044039516E-2</v>
      </c>
      <c r="I188" s="10">
        <f t="shared" si="50"/>
        <v>2.7158451276498716E-2</v>
      </c>
      <c r="J188" s="10">
        <f t="shared" si="51"/>
        <v>9.6794617641474993E-9</v>
      </c>
      <c r="K188" s="12">
        <f t="shared" si="52"/>
        <v>-1.117933167943569E-9</v>
      </c>
      <c r="L188" s="10">
        <f t="shared" si="53"/>
        <v>0.73192761745259027</v>
      </c>
      <c r="M188" s="13">
        <f t="shared" si="54"/>
        <v>1.1126567808043563E-8</v>
      </c>
      <c r="N188" s="14">
        <f t="shared" si="55"/>
        <v>2.6120007002421428E-2</v>
      </c>
      <c r="O188" s="14">
        <f t="shared" si="56"/>
        <v>1.0783665103639059E-6</v>
      </c>
      <c r="P188" s="15">
        <v>186</v>
      </c>
      <c r="Q188" s="8">
        <f t="shared" si="57"/>
        <v>0.73190045300737006</v>
      </c>
      <c r="R188" s="201"/>
      <c r="S188" s="22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5">
      <c r="A189" s="8">
        <f t="shared" si="45"/>
        <v>-6.4197260000000006E-2</v>
      </c>
      <c r="B189" s="9">
        <v>6.4197260000000006E-2</v>
      </c>
      <c r="C189" s="9">
        <v>0.732043</v>
      </c>
      <c r="D189" s="10">
        <f t="shared" si="46"/>
        <v>0.56419726000000003</v>
      </c>
      <c r="E189" s="10">
        <f t="shared" si="47"/>
        <v>2.5215023566741251E-2</v>
      </c>
      <c r="F189" s="10">
        <f t="shared" si="48"/>
        <v>1.2468341093967451E-2</v>
      </c>
      <c r="G189" s="10">
        <f t="shared" si="58"/>
        <v>2.6513886295420643E-2</v>
      </c>
      <c r="H189" s="10">
        <f t="shared" si="49"/>
        <v>3.76833646607087E-2</v>
      </c>
      <c r="I189" s="10">
        <f t="shared" si="50"/>
        <v>2.651388629542065E-2</v>
      </c>
      <c r="J189" s="10">
        <f t="shared" si="51"/>
        <v>9.0438706568347377E-9</v>
      </c>
      <c r="K189" s="12">
        <f t="shared" si="52"/>
        <v>-1.0385459397190582E-9</v>
      </c>
      <c r="L189" s="10">
        <f t="shared" si="53"/>
        <v>0.73189895369197144</v>
      </c>
      <c r="M189" s="13">
        <f t="shared" si="54"/>
        <v>2.0749338856657605E-8</v>
      </c>
      <c r="N189" s="14">
        <f t="shared" si="55"/>
        <v>2.5503232652014523E-2</v>
      </c>
      <c r="O189" s="14">
        <f t="shared" si="56"/>
        <v>1.0214207869300793E-6</v>
      </c>
      <c r="P189" s="15">
        <v>187</v>
      </c>
      <c r="Q189" s="8">
        <f t="shared" si="57"/>
        <v>0.73187243420113179</v>
      </c>
      <c r="R189" s="201"/>
      <c r="S189" s="22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5">
      <c r="A190" s="8">
        <f t="shared" si="45"/>
        <v>-6.3457029999999998E-2</v>
      </c>
      <c r="B190" s="9">
        <v>6.3457029999999998E-2</v>
      </c>
      <c r="C190" s="9">
        <v>0.7320006</v>
      </c>
      <c r="D190" s="10">
        <f t="shared" si="46"/>
        <v>0.56345703000000003</v>
      </c>
      <c r="E190" s="10">
        <f t="shared" si="47"/>
        <v>2.5213067583349971E-2</v>
      </c>
      <c r="F190" s="10">
        <f t="shared" si="48"/>
        <v>1.237422054384457E-2</v>
      </c>
      <c r="G190" s="10">
        <f t="shared" si="58"/>
        <v>2.5869733425618355E-2</v>
      </c>
      <c r="H190" s="10">
        <f t="shared" si="49"/>
        <v>3.7587288127194543E-2</v>
      </c>
      <c r="I190" s="10">
        <f t="shared" si="50"/>
        <v>2.5869733425618355E-2</v>
      </c>
      <c r="J190" s="10">
        <f t="shared" si="51"/>
        <v>8.447187100676721E-9</v>
      </c>
      <c r="K190" s="12">
        <f t="shared" si="52"/>
        <v>-9.6444603648825274E-10</v>
      </c>
      <c r="L190" s="10">
        <f t="shared" si="53"/>
        <v>0.73186907708578108</v>
      </c>
      <c r="M190" s="13">
        <f t="shared" si="54"/>
        <v>1.7298276964636814E-8</v>
      </c>
      <c r="N190" s="14">
        <f t="shared" si="55"/>
        <v>2.4888749408567976E-2</v>
      </c>
      <c r="O190" s="14">
        <f t="shared" si="56"/>
        <v>9.6232964170829862E-7</v>
      </c>
      <c r="P190" s="15">
        <v>188</v>
      </c>
      <c r="Q190" s="8">
        <f t="shared" si="57"/>
        <v>0.73184320211367304</v>
      </c>
      <c r="R190" s="201"/>
      <c r="S190" s="22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5">
      <c r="A191" s="8">
        <f t="shared" si="45"/>
        <v>-6.27109E-2</v>
      </c>
      <c r="B191" s="9">
        <v>6.27109E-2</v>
      </c>
      <c r="C191" s="9">
        <v>0.73202129999999999</v>
      </c>
      <c r="D191" s="10">
        <f t="shared" si="46"/>
        <v>0.56271090000000001</v>
      </c>
      <c r="E191" s="10">
        <f t="shared" si="47"/>
        <v>2.5210955319217614E-2</v>
      </c>
      <c r="F191" s="10">
        <f t="shared" si="48"/>
        <v>1.2275667080535103E-2</v>
      </c>
      <c r="G191" s="10">
        <f t="shared" si="58"/>
        <v>2.5224269714667662E-2</v>
      </c>
      <c r="H191" s="10">
        <f t="shared" si="49"/>
        <v>3.7486622399752721E-2</v>
      </c>
      <c r="I191" s="10">
        <f t="shared" si="50"/>
        <v>2.5224269714667662E-2</v>
      </c>
      <c r="J191" s="10">
        <f t="shared" si="51"/>
        <v>7.8855796160428986E-9</v>
      </c>
      <c r="K191" s="12">
        <f t="shared" si="52"/>
        <v>-8.9510487013176369E-10</v>
      </c>
      <c r="L191" s="10">
        <f t="shared" si="53"/>
        <v>0.73183782240981554</v>
      </c>
      <c r="M191" s="13">
        <f t="shared" si="54"/>
        <v>3.3664026099890898E-8</v>
      </c>
      <c r="N191" s="14">
        <f t="shared" si="55"/>
        <v>2.4274965542786096E-2</v>
      </c>
      <c r="O191" s="14">
        <f t="shared" si="56"/>
        <v>9.0117841075174585E-7</v>
      </c>
      <c r="P191" s="15">
        <v>189</v>
      </c>
      <c r="Q191" s="8">
        <f t="shared" si="57"/>
        <v>0.73181259324605519</v>
      </c>
      <c r="R191" s="201"/>
      <c r="S191" s="22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5">
      <c r="A192" s="8">
        <f t="shared" si="45"/>
        <v>-6.1959359999999998E-2</v>
      </c>
      <c r="B192" s="9">
        <v>6.1959359999999998E-2</v>
      </c>
      <c r="C192" s="9">
        <v>0.73198620000000003</v>
      </c>
      <c r="D192" s="10">
        <f t="shared" si="46"/>
        <v>0.56195936000000002</v>
      </c>
      <c r="E192" s="10">
        <f t="shared" si="47"/>
        <v>2.5208671070184895E-2</v>
      </c>
      <c r="F192" s="10">
        <f t="shared" si="48"/>
        <v>1.2172478497497561E-2</v>
      </c>
      <c r="G192" s="10">
        <f t="shared" si="58"/>
        <v>2.4578203074678368E-2</v>
      </c>
      <c r="H192" s="10">
        <f t="shared" si="49"/>
        <v>3.7381149567682452E-2</v>
      </c>
      <c r="I192" s="10">
        <f t="shared" si="50"/>
        <v>2.4578203074678371E-2</v>
      </c>
      <c r="J192" s="10">
        <f t="shared" si="51"/>
        <v>7.3576391755088004E-9</v>
      </c>
      <c r="K192" s="12">
        <f t="shared" si="52"/>
        <v>-8.3029983883018559E-10</v>
      </c>
      <c r="L192" s="10">
        <f t="shared" si="53"/>
        <v>0.73180512756957605</v>
      </c>
      <c r="M192" s="13">
        <f t="shared" si="54"/>
        <v>3.2787225059646561E-8</v>
      </c>
      <c r="N192" s="14">
        <f t="shared" si="55"/>
        <v>2.3662607514270132E-2</v>
      </c>
      <c r="O192" s="14">
        <f t="shared" si="56"/>
        <v>8.3831523023927703E-7</v>
      </c>
      <c r="P192" s="15">
        <v>190</v>
      </c>
      <c r="Q192" s="8">
        <f t="shared" si="57"/>
        <v>0.73178054479669774</v>
      </c>
      <c r="R192" s="201"/>
      <c r="S192" s="22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5">
      <c r="A193" s="8">
        <f t="shared" si="45"/>
        <v>-6.1203050000000002E-2</v>
      </c>
      <c r="B193" s="9">
        <v>6.1203050000000002E-2</v>
      </c>
      <c r="C193" s="9">
        <v>0.73196269999999997</v>
      </c>
      <c r="D193" s="10">
        <f t="shared" si="46"/>
        <v>0.56120305000000004</v>
      </c>
      <c r="E193" s="10">
        <f t="shared" si="47"/>
        <v>2.520619772457363E-2</v>
      </c>
      <c r="F193" s="10">
        <f t="shared" si="48"/>
        <v>1.206446726339673E-2</v>
      </c>
      <c r="G193" s="10">
        <f t="shared" si="58"/>
        <v>2.3932378150003989E-2</v>
      </c>
      <c r="H193" s="10">
        <f t="shared" si="49"/>
        <v>3.727066498797036E-2</v>
      </c>
      <c r="I193" s="10">
        <f t="shared" si="50"/>
        <v>2.3932378150003989E-2</v>
      </c>
      <c r="J193" s="10">
        <f t="shared" si="51"/>
        <v>6.8620256524663957E-9</v>
      </c>
      <c r="K193" s="12">
        <f t="shared" si="52"/>
        <v>-7.6981936082485714E-10</v>
      </c>
      <c r="L193" s="10">
        <f t="shared" si="53"/>
        <v>0.73177093516518177</v>
      </c>
      <c r="M193" s="13">
        <f t="shared" si="54"/>
        <v>3.6773751872850656E-8</v>
      </c>
      <c r="N193" s="14">
        <f t="shared" si="55"/>
        <v>2.3052518036354608E-2</v>
      </c>
      <c r="O193" s="14">
        <f t="shared" si="56"/>
        <v>7.7415381959110206E-7</v>
      </c>
      <c r="P193" s="15">
        <v>191</v>
      </c>
      <c r="Q193" s="8">
        <f t="shared" si="57"/>
        <v>0.73174699852186564</v>
      </c>
      <c r="R193" s="201"/>
      <c r="S193" s="22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5">
      <c r="A194" s="8">
        <f t="shared" ref="A194:A257" si="59">-B194</f>
        <v>-6.0444560000000001E-2</v>
      </c>
      <c r="B194" s="9">
        <v>6.0444560000000001E-2</v>
      </c>
      <c r="C194" s="9">
        <v>0.7318981</v>
      </c>
      <c r="D194" s="10">
        <f t="shared" ref="D194:D257" si="60">IF(B194=0,"",B194+1/$T$7)</f>
        <v>0.56044455999999998</v>
      </c>
      <c r="E194" s="10">
        <f t="shared" ref="E194:E257" si="61">IF(B194=0,"",$T$18-(LN(1+EXP(-$S$37*(H194-T$18))))/$S$37)</f>
        <v>2.5203523298055891E-2</v>
      </c>
      <c r="F194" s="10">
        <f t="shared" ref="F194:F257" si="62">IF(B194=0,"",B194-E194-G194-V$4*J194)</f>
        <v>1.1951738531290753E-2</v>
      </c>
      <c r="G194" s="10">
        <f t="shared" si="58"/>
        <v>2.3289291772142801E-2</v>
      </c>
      <c r="H194" s="10">
        <f t="shared" ref="H194:H257" si="63">IF(B194=0,"",B194-G194-V$4*J194)</f>
        <v>3.7155261829346642E-2</v>
      </c>
      <c r="I194" s="10">
        <f t="shared" ref="I194:I257" si="64">IF(B194=0,"",B194-H194-V$4*J194)</f>
        <v>2.3289291772142805E-2</v>
      </c>
      <c r="J194" s="10">
        <f t="shared" ref="J194:J257" si="65">IF(B194=0,"",LN(1+EXP($U$37*(B194-$U$39)))/$U$37)</f>
        <v>6.3985105559303641E-9</v>
      </c>
      <c r="K194" s="12">
        <f t="shared" ref="K194:K257" si="66">IF(B194=0,"",-LN(1+EXP($V$41*(B194-$V$39)))/$V$41)</f>
        <v>-7.1358880478740793E-10</v>
      </c>
      <c r="L194" s="10">
        <f t="shared" ref="L194:L257" si="67">IF(B194=0,"",$S$41*E194+$S$7+$T$41*F194+$U$41*I194+S$43*(J194+K194))</f>
        <v>0.73173528035193502</v>
      </c>
      <c r="M194" s="13">
        <f t="shared" ref="M194:M257" si="68">IF(B194=0,"",(L194-C194)*(L194-C194))</f>
        <v>2.6510237796001108E-8</v>
      </c>
      <c r="N194" s="14">
        <f t="shared" ref="N194:N257" si="69">IF(B194=0,"",1/V$14*LN(1+EXP(V$14*(B194-V$4*J194-T$39))))</f>
        <v>2.244707683927832E-2</v>
      </c>
      <c r="O194" s="14">
        <f t="shared" ref="O194:O257" si="70">IF(B194=0,"",(N194-I194)^2)</f>
        <v>7.0932599313992803E-7</v>
      </c>
      <c r="P194" s="15">
        <v>192</v>
      </c>
      <c r="Q194" s="8">
        <f t="shared" ref="Q194:Q257" si="71">IF(B194=0,"",S$7+T$41*F194)</f>
        <v>0.73171198708013752</v>
      </c>
      <c r="R194" s="201"/>
      <c r="S194" s="22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5">
      <c r="A195" s="8">
        <f t="shared" si="59"/>
        <v>-5.968453E-2</v>
      </c>
      <c r="B195" s="9">
        <v>5.968453E-2</v>
      </c>
      <c r="C195" s="9">
        <v>0.73190409999999995</v>
      </c>
      <c r="D195" s="10">
        <f t="shared" si="60"/>
        <v>0.55968452999999996</v>
      </c>
      <c r="E195" s="10">
        <f t="shared" si="61"/>
        <v>2.5200628143649241E-2</v>
      </c>
      <c r="F195" s="10">
        <f t="shared" si="62"/>
        <v>1.1834136793989843E-2</v>
      </c>
      <c r="G195" s="10">
        <f t="shared" ref="G195:G258" si="72">IF(B195=0,"",1/2*(B195-V$4*J195+T$37)+1/2*POWER((B195-V$4*J195+T$37)^2-4*V$37*(B195-V$4*J195),0.5))</f>
        <v>2.2649759096903158E-2</v>
      </c>
      <c r="H195" s="10">
        <f t="shared" si="63"/>
        <v>3.7034764937639082E-2</v>
      </c>
      <c r="I195" s="10">
        <f t="shared" si="64"/>
        <v>2.2649759096903158E-2</v>
      </c>
      <c r="J195" s="10">
        <f t="shared" si="65"/>
        <v>5.9654577582509813E-9</v>
      </c>
      <c r="K195" s="12">
        <f t="shared" si="66"/>
        <v>-6.6136368859345038E-10</v>
      </c>
      <c r="L195" s="10">
        <f t="shared" si="67"/>
        <v>0.73169811564638465</v>
      </c>
      <c r="M195" s="13">
        <f t="shared" si="68"/>
        <v>4.2429553934311351E-8</v>
      </c>
      <c r="N195" s="14">
        <f t="shared" si="69"/>
        <v>2.1847050005668188E-2</v>
      </c>
      <c r="O195" s="14">
        <f t="shared" si="70"/>
        <v>6.4434188515127079E-7</v>
      </c>
      <c r="P195" s="15">
        <v>193</v>
      </c>
      <c r="Q195" s="8">
        <f t="shared" si="71"/>
        <v>0.73167546217388058</v>
      </c>
      <c r="R195" s="201"/>
      <c r="S195" s="22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5">
      <c r="A196" s="8">
        <f t="shared" si="59"/>
        <v>-5.8921500000000002E-2</v>
      </c>
      <c r="B196" s="9">
        <v>5.8921500000000002E-2</v>
      </c>
      <c r="C196" s="9">
        <v>0.73185909999999998</v>
      </c>
      <c r="D196" s="10">
        <f t="shared" si="60"/>
        <v>0.55892149999999996</v>
      </c>
      <c r="E196" s="10">
        <f t="shared" si="61"/>
        <v>2.5197481438290814E-2</v>
      </c>
      <c r="F196" s="10">
        <f t="shared" si="62"/>
        <v>1.171116476782218E-2</v>
      </c>
      <c r="G196" s="10">
        <f t="shared" si="72"/>
        <v>2.2012848233711191E-2</v>
      </c>
      <c r="H196" s="10">
        <f t="shared" si="63"/>
        <v>3.6908646206112991E-2</v>
      </c>
      <c r="I196" s="10">
        <f t="shared" si="64"/>
        <v>2.2012848233711194E-2</v>
      </c>
      <c r="J196" s="10">
        <f t="shared" si="65"/>
        <v>5.5601758163496703E-9</v>
      </c>
      <c r="K196" s="12">
        <f t="shared" si="66"/>
        <v>-6.127768859989059E-10</v>
      </c>
      <c r="L196" s="10">
        <f t="shared" si="67"/>
        <v>0.73165928566797889</v>
      </c>
      <c r="M196" s="13">
        <f t="shared" si="68"/>
        <v>3.9925767281037457E-8</v>
      </c>
      <c r="N196" s="14">
        <f t="shared" si="69"/>
        <v>2.1251554964846278E-2</v>
      </c>
      <c r="O196" s="14">
        <f t="shared" si="70"/>
        <v>5.7956744121902946E-7</v>
      </c>
      <c r="P196" s="15">
        <v>194</v>
      </c>
      <c r="Q196" s="8">
        <f t="shared" si="71"/>
        <v>0.7316372693560611</v>
      </c>
      <c r="R196" s="201"/>
      <c r="S196" s="22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5">
      <c r="A197" s="8">
        <f t="shared" si="59"/>
        <v>-5.8156390000000002E-2</v>
      </c>
      <c r="B197" s="9">
        <v>5.8156390000000002E-2</v>
      </c>
      <c r="C197" s="9">
        <v>0.73182899999999995</v>
      </c>
      <c r="D197" s="10">
        <f t="shared" si="60"/>
        <v>0.55815638999999995</v>
      </c>
      <c r="E197" s="10">
        <f t="shared" si="61"/>
        <v>2.5194057956295018E-2</v>
      </c>
      <c r="F197" s="10">
        <f t="shared" si="62"/>
        <v>1.1582680623617609E-2</v>
      </c>
      <c r="G197" s="10">
        <f t="shared" si="72"/>
        <v>2.1379646238653252E-2</v>
      </c>
      <c r="H197" s="10">
        <f t="shared" si="63"/>
        <v>3.6776738579912628E-2</v>
      </c>
      <c r="I197" s="10">
        <f t="shared" si="64"/>
        <v>2.1379646238653252E-2</v>
      </c>
      <c r="J197" s="10">
        <f t="shared" si="65"/>
        <v>5.1814341209649898E-9</v>
      </c>
      <c r="K197" s="12">
        <f t="shared" si="66"/>
        <v>-5.6764141108516955E-10</v>
      </c>
      <c r="L197" s="10">
        <f t="shared" si="67"/>
        <v>0.73161874745354816</v>
      </c>
      <c r="M197" s="13">
        <f t="shared" si="68"/>
        <v>4.4206133289464038E-8</v>
      </c>
      <c r="N197" s="14">
        <f t="shared" si="69"/>
        <v>2.0661590805856271E-2</v>
      </c>
      <c r="O197" s="14">
        <f t="shared" si="70"/>
        <v>5.1560360456925964E-7</v>
      </c>
      <c r="P197" s="15">
        <v>195</v>
      </c>
      <c r="Q197" s="8">
        <f t="shared" si="71"/>
        <v>0.73159736457718383</v>
      </c>
      <c r="R197" s="201"/>
      <c r="S197" s="22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5">
      <c r="A198" s="8">
        <f t="shared" si="59"/>
        <v>-5.7388189999999999E-2</v>
      </c>
      <c r="B198" s="9">
        <v>5.7388189999999999E-2</v>
      </c>
      <c r="C198" s="9">
        <v>0.73176019999999997</v>
      </c>
      <c r="D198" s="10">
        <f t="shared" si="60"/>
        <v>0.55738818999999995</v>
      </c>
      <c r="E198" s="10">
        <f t="shared" si="61"/>
        <v>2.5190319951114353E-2</v>
      </c>
      <c r="F198" s="10">
        <f t="shared" si="62"/>
        <v>1.1448209454550841E-2</v>
      </c>
      <c r="G198" s="10">
        <f t="shared" si="72"/>
        <v>2.0749655767219218E-2</v>
      </c>
      <c r="H198" s="10">
        <f t="shared" si="63"/>
        <v>3.6638529405665192E-2</v>
      </c>
      <c r="I198" s="10">
        <f t="shared" si="64"/>
        <v>2.0749655767219214E-2</v>
      </c>
      <c r="J198" s="10">
        <f t="shared" si="65"/>
        <v>4.8271155911427159E-9</v>
      </c>
      <c r="K198" s="12">
        <f t="shared" si="66"/>
        <v>-5.256680352731449E-10</v>
      </c>
      <c r="L198" s="10">
        <f t="shared" si="67"/>
        <v>0.73157635300726587</v>
      </c>
      <c r="M198" s="13">
        <f t="shared" si="68"/>
        <v>3.3799716737373931E-8</v>
      </c>
      <c r="N198" s="14">
        <f t="shared" si="69"/>
        <v>2.0076664872216685E-2</v>
      </c>
      <c r="O198" s="14">
        <f t="shared" si="70"/>
        <v>4.5291674475630466E-7</v>
      </c>
      <c r="P198" s="15">
        <v>196</v>
      </c>
      <c r="Q198" s="8">
        <f t="shared" si="71"/>
        <v>0.7315556003400463</v>
      </c>
      <c r="R198" s="201"/>
      <c r="S198" s="22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25">
      <c r="A199" s="8">
        <f t="shared" si="59"/>
        <v>-5.6622020000000002E-2</v>
      </c>
      <c r="B199" s="9">
        <v>5.6622020000000002E-2</v>
      </c>
      <c r="C199" s="9">
        <v>0.73171419999999998</v>
      </c>
      <c r="D199" s="10">
        <f t="shared" si="60"/>
        <v>0.55662202000000005</v>
      </c>
      <c r="E199" s="10">
        <f t="shared" si="61"/>
        <v>2.5186257081484833E-2</v>
      </c>
      <c r="F199" s="10">
        <f t="shared" si="62"/>
        <v>1.1308375094192908E-2</v>
      </c>
      <c r="G199" s="10">
        <f t="shared" si="72"/>
        <v>2.0127383326454258E-2</v>
      </c>
      <c r="H199" s="10">
        <f t="shared" si="63"/>
        <v>3.6494632175677735E-2</v>
      </c>
      <c r="I199" s="10">
        <f t="shared" si="64"/>
        <v>2.0127383326454262E-2</v>
      </c>
      <c r="J199" s="10">
        <f t="shared" si="65"/>
        <v>4.4978680067337375E-9</v>
      </c>
      <c r="K199" s="12">
        <f t="shared" si="66"/>
        <v>-4.8689714851431886E-10</v>
      </c>
      <c r="L199" s="10">
        <f t="shared" si="67"/>
        <v>0.73153230058713603</v>
      </c>
      <c r="M199" s="13">
        <f t="shared" si="68"/>
        <v>3.3087396400249965E-8</v>
      </c>
      <c r="N199" s="14">
        <f t="shared" si="69"/>
        <v>1.9500902770308151E-2</v>
      </c>
      <c r="O199" s="14">
        <f t="shared" si="70"/>
        <v>3.9247788722913992E-7</v>
      </c>
      <c r="P199" s="15">
        <v>197</v>
      </c>
      <c r="Q199" s="8">
        <f t="shared" si="71"/>
        <v>0.7315121703957207</v>
      </c>
      <c r="R199" s="201"/>
      <c r="S199" s="22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25">
      <c r="A200" s="8">
        <f t="shared" si="59"/>
        <v>-5.5858919999999999E-2</v>
      </c>
      <c r="B200" s="9">
        <v>5.5858919999999999E-2</v>
      </c>
      <c r="C200" s="9">
        <v>0.73168370000000005</v>
      </c>
      <c r="D200" s="10">
        <f t="shared" si="60"/>
        <v>0.55585892000000003</v>
      </c>
      <c r="E200" s="10">
        <f t="shared" si="61"/>
        <v>2.5181839100824957E-2</v>
      </c>
      <c r="F200" s="10">
        <f t="shared" si="62"/>
        <v>1.1163157727907972E-2</v>
      </c>
      <c r="G200" s="10">
        <f t="shared" si="72"/>
        <v>1.9513918979002808E-2</v>
      </c>
      <c r="H200" s="10">
        <f t="shared" si="63"/>
        <v>3.6344996828732927E-2</v>
      </c>
      <c r="I200" s="10">
        <f t="shared" si="64"/>
        <v>1.9513918979002808E-2</v>
      </c>
      <c r="J200" s="10">
        <f t="shared" si="65"/>
        <v>4.1922642637170983E-9</v>
      </c>
      <c r="K200" s="12">
        <f t="shared" si="66"/>
        <v>-4.5112429884428891E-10</v>
      </c>
      <c r="L200" s="10">
        <f t="shared" si="67"/>
        <v>0.73148658512830944</v>
      </c>
      <c r="M200" s="13">
        <f t="shared" si="68"/>
        <v>3.8854272641604388E-8</v>
      </c>
      <c r="N200" s="14">
        <f t="shared" si="69"/>
        <v>1.8935217821182432E-2</v>
      </c>
      <c r="O200" s="14">
        <f t="shared" si="70"/>
        <v>3.3489503006264342E-7</v>
      </c>
      <c r="P200" s="15">
        <v>198</v>
      </c>
      <c r="Q200" s="8">
        <f t="shared" si="71"/>
        <v>0.73146706859015065</v>
      </c>
      <c r="R200" s="201"/>
      <c r="S200" s="22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25">
      <c r="A201" s="8">
        <f t="shared" si="59"/>
        <v>-5.5098969999999997E-2</v>
      </c>
      <c r="B201" s="9">
        <v>5.5098969999999997E-2</v>
      </c>
      <c r="C201" s="9">
        <v>0.73163069999999997</v>
      </c>
      <c r="D201" s="10">
        <f t="shared" si="60"/>
        <v>0.55509896999999997</v>
      </c>
      <c r="E201" s="10">
        <f t="shared" si="61"/>
        <v>2.51770269470055E-2</v>
      </c>
      <c r="F201" s="10">
        <f t="shared" si="62"/>
        <v>1.1012375063421847E-2</v>
      </c>
      <c r="G201" s="10">
        <f t="shared" si="72"/>
        <v>1.8909564081013078E-2</v>
      </c>
      <c r="H201" s="10">
        <f t="shared" si="63"/>
        <v>3.6189402010427349E-2</v>
      </c>
      <c r="I201" s="10">
        <f t="shared" si="64"/>
        <v>1.8909564081013075E-2</v>
      </c>
      <c r="J201" s="10">
        <f t="shared" si="65"/>
        <v>3.9085595723481378E-9</v>
      </c>
      <c r="K201" s="12">
        <f t="shared" si="66"/>
        <v>-4.1811140119800211E-10</v>
      </c>
      <c r="L201" s="10">
        <f t="shared" si="67"/>
        <v>0.73143915031450679</v>
      </c>
      <c r="M201" s="13">
        <f t="shared" si="68"/>
        <v>3.6691282012534372E-8</v>
      </c>
      <c r="N201" s="14">
        <f t="shared" si="69"/>
        <v>1.8379776774366738E-2</v>
      </c>
      <c r="O201" s="14">
        <f t="shared" si="70"/>
        <v>2.8067459028358003E-7</v>
      </c>
      <c r="P201" s="15">
        <v>199</v>
      </c>
      <c r="Q201" s="8">
        <f t="shared" si="71"/>
        <v>0.73142023830675584</v>
      </c>
      <c r="R201" s="201"/>
      <c r="S201" s="22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25">
      <c r="A202" s="8">
        <f t="shared" si="59"/>
        <v>-5.4342580000000001E-2</v>
      </c>
      <c r="B202" s="9">
        <v>5.4342580000000001E-2</v>
      </c>
      <c r="C202" s="9">
        <v>0.7315952</v>
      </c>
      <c r="D202" s="10">
        <f t="shared" si="60"/>
        <v>0.55434258000000003</v>
      </c>
      <c r="E202" s="10">
        <f t="shared" si="61"/>
        <v>2.5171779029893308E-2</v>
      </c>
      <c r="F202" s="10">
        <f t="shared" si="62"/>
        <v>1.0855918348809133E-2</v>
      </c>
      <c r="G202" s="10">
        <f t="shared" si="72"/>
        <v>1.8314878976047052E-2</v>
      </c>
      <c r="H202" s="10">
        <f t="shared" si="63"/>
        <v>3.6027697378702442E-2</v>
      </c>
      <c r="I202" s="10">
        <f t="shared" si="64"/>
        <v>1.8314878976047052E-2</v>
      </c>
      <c r="J202" s="10">
        <f t="shared" si="65"/>
        <v>3.6452505070849729E-9</v>
      </c>
      <c r="K202" s="12">
        <f t="shared" si="66"/>
        <v>-3.8765234048581727E-10</v>
      </c>
      <c r="L202" s="10">
        <f t="shared" si="67"/>
        <v>0.73138996292884362</v>
      </c>
      <c r="M202" s="13">
        <f t="shared" si="68"/>
        <v>4.2122255376850362E-8</v>
      </c>
      <c r="N202" s="14">
        <f t="shared" si="69"/>
        <v>1.7834970631778229E-2</v>
      </c>
      <c r="O202" s="14">
        <f t="shared" si="70"/>
        <v>2.3031201889884303E-7</v>
      </c>
      <c r="P202" s="15">
        <v>200</v>
      </c>
      <c r="Q202" s="8">
        <f t="shared" si="71"/>
        <v>0.73137164576921643</v>
      </c>
      <c r="R202" s="201"/>
      <c r="S202" s="22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25">
      <c r="A203" s="8">
        <f t="shared" si="59"/>
        <v>-5.3589409999999997E-2</v>
      </c>
      <c r="B203" s="9">
        <v>5.3589409999999997E-2</v>
      </c>
      <c r="C203" s="9">
        <v>0.73152280000000003</v>
      </c>
      <c r="D203" s="10">
        <f t="shared" si="60"/>
        <v>0.55358940999999995</v>
      </c>
      <c r="E203" s="10">
        <f t="shared" si="61"/>
        <v>2.5166043128375348E-2</v>
      </c>
      <c r="F203" s="10">
        <f t="shared" si="62"/>
        <v>1.0693531411547542E-2</v>
      </c>
      <c r="G203" s="10">
        <f t="shared" si="72"/>
        <v>1.7729832059387725E-2</v>
      </c>
      <c r="H203" s="10">
        <f t="shared" si="63"/>
        <v>3.5859574539922889E-2</v>
      </c>
      <c r="I203" s="10">
        <f t="shared" si="64"/>
        <v>1.7729832059387725E-2</v>
      </c>
      <c r="J203" s="10">
        <f t="shared" si="65"/>
        <v>3.4006893830498938E-9</v>
      </c>
      <c r="K203" s="12">
        <f t="shared" si="66"/>
        <v>-3.5952794761166138E-10</v>
      </c>
      <c r="L203" s="10">
        <f t="shared" si="67"/>
        <v>0.73133894337630745</v>
      </c>
      <c r="M203" s="13">
        <f t="shared" si="68"/>
        <v>3.3803258075634905E-8</v>
      </c>
      <c r="N203" s="14">
        <f t="shared" si="69"/>
        <v>1.7300635629132963E-2</v>
      </c>
      <c r="O203" s="14">
        <f t="shared" si="70"/>
        <v>1.8420957574343089E-7</v>
      </c>
      <c r="P203" s="15">
        <v>201</v>
      </c>
      <c r="Q203" s="8">
        <f t="shared" si="71"/>
        <v>0.73132121141512474</v>
      </c>
      <c r="R203" s="201"/>
      <c r="S203" s="22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25">
      <c r="A204" s="8">
        <f t="shared" si="59"/>
        <v>-5.283989E-2</v>
      </c>
      <c r="B204" s="9">
        <v>5.283989E-2</v>
      </c>
      <c r="C204" s="9">
        <v>0.73147450000000003</v>
      </c>
      <c r="D204" s="10">
        <f t="shared" si="60"/>
        <v>0.55283989</v>
      </c>
      <c r="E204" s="10">
        <f t="shared" si="61"/>
        <v>2.5159766260318232E-2</v>
      </c>
      <c r="F204" s="10">
        <f t="shared" si="62"/>
        <v>1.0525127949302344E-2</v>
      </c>
      <c r="G204" s="10">
        <f t="shared" si="72"/>
        <v>1.7154992616775572E-2</v>
      </c>
      <c r="H204" s="10">
        <f t="shared" si="63"/>
        <v>3.568489420962058E-2</v>
      </c>
      <c r="I204" s="10">
        <f t="shared" si="64"/>
        <v>1.7154992616775569E-2</v>
      </c>
      <c r="J204" s="10">
        <f t="shared" si="65"/>
        <v>3.1736038511866198E-9</v>
      </c>
      <c r="K204" s="12">
        <f t="shared" si="66"/>
        <v>-3.3356572280876035E-10</v>
      </c>
      <c r="L204" s="10">
        <f t="shared" si="67"/>
        <v>0.73128606542151864</v>
      </c>
      <c r="M204" s="13">
        <f t="shared" si="68"/>
        <v>3.5507590367458752E-8</v>
      </c>
      <c r="N204" s="14">
        <f t="shared" si="69"/>
        <v>1.6777146754953679E-2</v>
      </c>
      <c r="O204" s="14">
        <f t="shared" si="70"/>
        <v>1.4276749529592665E-7</v>
      </c>
      <c r="P204" s="15">
        <v>202</v>
      </c>
      <c r="Q204" s="8">
        <f t="shared" si="71"/>
        <v>0.73126890844058534</v>
      </c>
      <c r="R204" s="201"/>
      <c r="S204" s="22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25">
      <c r="A205" s="8">
        <f t="shared" si="59"/>
        <v>-5.2094410000000001E-2</v>
      </c>
      <c r="B205" s="9">
        <v>5.2094410000000001E-2</v>
      </c>
      <c r="C205" s="9">
        <v>0.73144220000000004</v>
      </c>
      <c r="D205" s="10">
        <f t="shared" si="60"/>
        <v>0.55209441000000004</v>
      </c>
      <c r="E205" s="10">
        <f t="shared" si="61"/>
        <v>2.5152889076567011E-2</v>
      </c>
      <c r="F205" s="10">
        <f t="shared" si="62"/>
        <v>1.0350636042823746E-2</v>
      </c>
      <c r="G205" s="10">
        <f t="shared" si="72"/>
        <v>1.6590881917823517E-2</v>
      </c>
      <c r="H205" s="10">
        <f t="shared" si="63"/>
        <v>3.5503525119390755E-2</v>
      </c>
      <c r="I205" s="10">
        <f t="shared" si="64"/>
        <v>1.6590881917823517E-2</v>
      </c>
      <c r="J205" s="10">
        <f t="shared" si="65"/>
        <v>2.9627857268883629E-9</v>
      </c>
      <c r="K205" s="12">
        <f t="shared" si="66"/>
        <v>-3.0960333594965904E-10</v>
      </c>
      <c r="L205" s="10">
        <f t="shared" si="67"/>
        <v>0.73123130724823659</v>
      </c>
      <c r="M205" s="13">
        <f t="shared" si="68"/>
        <v>4.4475752746359026E-8</v>
      </c>
      <c r="N205" s="14">
        <f t="shared" si="69"/>
        <v>1.6264822398830734E-2</v>
      </c>
      <c r="O205" s="14">
        <f t="shared" si="70"/>
        <v>1.0631480992580492E-7</v>
      </c>
      <c r="P205" s="15">
        <v>203</v>
      </c>
      <c r="Q205" s="8">
        <f t="shared" si="71"/>
        <v>0.73121471450882036</v>
      </c>
      <c r="R205" s="201"/>
      <c r="S205" s="22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25">
      <c r="A206" s="8">
        <f t="shared" si="59"/>
        <v>-5.13541E-2</v>
      </c>
      <c r="B206" s="9">
        <v>5.13541E-2</v>
      </c>
      <c r="C206" s="9">
        <v>0.73137180000000002</v>
      </c>
      <c r="D206" s="10">
        <f t="shared" si="60"/>
        <v>0.55135409999999996</v>
      </c>
      <c r="E206" s="10">
        <f t="shared" si="61"/>
        <v>2.5145353410918517E-2</v>
      </c>
      <c r="F206" s="10">
        <f t="shared" si="62"/>
        <v>1.0170194052805288E-2</v>
      </c>
      <c r="G206" s="10">
        <f t="shared" si="72"/>
        <v>1.6038549768985368E-2</v>
      </c>
      <c r="H206" s="10">
        <f t="shared" si="63"/>
        <v>3.5315547463723805E-2</v>
      </c>
      <c r="I206" s="10">
        <f t="shared" si="64"/>
        <v>1.6038549768985368E-2</v>
      </c>
      <c r="J206" s="10">
        <f t="shared" si="65"/>
        <v>2.7672908263520934E-9</v>
      </c>
      <c r="K206" s="12">
        <f t="shared" si="66"/>
        <v>-2.8751094202884576E-10</v>
      </c>
      <c r="L206" s="10">
        <f t="shared" si="67"/>
        <v>0.73117471287794877</v>
      </c>
      <c r="M206" s="13">
        <f t="shared" si="68"/>
        <v>3.8843333678441431E-8</v>
      </c>
      <c r="N206" s="14">
        <f t="shared" si="69"/>
        <v>1.5764448262498506E-2</v>
      </c>
      <c r="O206" s="14">
        <f t="shared" si="70"/>
        <v>7.5131635858367082E-8</v>
      </c>
      <c r="P206" s="15">
        <v>204</v>
      </c>
      <c r="Q206" s="8">
        <f t="shared" si="71"/>
        <v>0.73115867259208089</v>
      </c>
      <c r="R206" s="201"/>
      <c r="S206" s="22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A207" s="8">
        <f t="shared" si="59"/>
        <v>-5.0621869999999999E-2</v>
      </c>
      <c r="B207" s="9">
        <v>5.0621869999999999E-2</v>
      </c>
      <c r="C207" s="9">
        <v>0.73127589999999998</v>
      </c>
      <c r="D207" s="10">
        <f t="shared" si="60"/>
        <v>0.55062186999999996</v>
      </c>
      <c r="E207" s="10">
        <f t="shared" si="61"/>
        <v>2.5137118104687668E-2</v>
      </c>
      <c r="F207" s="10">
        <f t="shared" si="62"/>
        <v>9.9844608203359508E-3</v>
      </c>
      <c r="G207" s="10">
        <f t="shared" si="72"/>
        <v>1.5500288488354641E-2</v>
      </c>
      <c r="H207" s="10">
        <f t="shared" si="63"/>
        <v>3.5121578925023621E-2</v>
      </c>
      <c r="I207" s="10">
        <f t="shared" si="64"/>
        <v>1.5500288488354639E-2</v>
      </c>
      <c r="J207" s="10">
        <f t="shared" si="65"/>
        <v>2.5866217389347802E-9</v>
      </c>
      <c r="K207" s="12">
        <f t="shared" si="66"/>
        <v>-2.6721081434683762E-10</v>
      </c>
      <c r="L207" s="10">
        <f t="shared" si="67"/>
        <v>0.73111648922643391</v>
      </c>
      <c r="M207" s="13">
        <f t="shared" si="68"/>
        <v>2.5411794728933168E-8</v>
      </c>
      <c r="N207" s="14">
        <f t="shared" si="69"/>
        <v>1.5277918873916198E-2</v>
      </c>
      <c r="O207" s="14">
        <f t="shared" si="70"/>
        <v>4.9448245425500968E-8</v>
      </c>
      <c r="P207" s="15">
        <v>205</v>
      </c>
      <c r="Q207" s="8">
        <f t="shared" si="71"/>
        <v>0.73110098731412121</v>
      </c>
      <c r="R207" s="201"/>
      <c r="S207" s="22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25">
      <c r="A208" s="8">
        <f t="shared" si="59"/>
        <v>-4.9898049999999999E-2</v>
      </c>
      <c r="B208" s="9">
        <v>4.9898049999999999E-2</v>
      </c>
      <c r="C208" s="9">
        <v>0.73121210000000003</v>
      </c>
      <c r="D208" s="10">
        <f t="shared" si="60"/>
        <v>0.54989805000000003</v>
      </c>
      <c r="E208" s="10">
        <f t="shared" si="61"/>
        <v>2.5128113524356933E-2</v>
      </c>
      <c r="F208" s="10">
        <f t="shared" si="62"/>
        <v>9.793539784667956E-3</v>
      </c>
      <c r="G208" s="10">
        <f t="shared" si="72"/>
        <v>1.4976394271351473E-2</v>
      </c>
      <c r="H208" s="10">
        <f t="shared" si="63"/>
        <v>3.4921653309024893E-2</v>
      </c>
      <c r="I208" s="10">
        <f t="shared" si="64"/>
        <v>1.497639427135147E-2</v>
      </c>
      <c r="J208" s="10">
        <f t="shared" si="65"/>
        <v>2.4196236365688015E-9</v>
      </c>
      <c r="K208" s="12">
        <f t="shared" si="66"/>
        <v>-2.4855295512631375E-10</v>
      </c>
      <c r="L208" s="10">
        <f t="shared" si="67"/>
        <v>0.73105666871548647</v>
      </c>
      <c r="M208" s="13">
        <f t="shared" si="68"/>
        <v>2.4158884205536179E-8</v>
      </c>
      <c r="N208" s="14">
        <f t="shared" si="69"/>
        <v>1.480531192527618E-2</v>
      </c>
      <c r="O208" s="14">
        <f t="shared" si="70"/>
        <v>2.9269169138625104E-8</v>
      </c>
      <c r="P208" s="15">
        <v>206</v>
      </c>
      <c r="Q208" s="8">
        <f t="shared" si="71"/>
        <v>0.73104169080124404</v>
      </c>
      <c r="R208" s="201"/>
      <c r="S208" s="22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x14ac:dyDescent="0.25">
      <c r="A209" s="8">
        <f t="shared" si="59"/>
        <v>-4.9181580000000003E-2</v>
      </c>
      <c r="B209" s="9">
        <v>4.9181580000000003E-2</v>
      </c>
      <c r="C209" s="9">
        <v>0.73116959999999998</v>
      </c>
      <c r="D209" s="10">
        <f t="shared" si="60"/>
        <v>0.54918157999999995</v>
      </c>
      <c r="E209" s="10">
        <f t="shared" si="61"/>
        <v>2.5118243809372755E-2</v>
      </c>
      <c r="F209" s="10">
        <f t="shared" si="62"/>
        <v>9.5971853389200338E-3</v>
      </c>
      <c r="G209" s="10">
        <f t="shared" si="72"/>
        <v>1.4466148586765443E-2</v>
      </c>
      <c r="H209" s="10">
        <f t="shared" si="63"/>
        <v>3.4715429148292794E-2</v>
      </c>
      <c r="I209" s="10">
        <f t="shared" si="64"/>
        <v>1.4466148586765438E-2</v>
      </c>
      <c r="J209" s="10">
        <f t="shared" si="65"/>
        <v>2.2649417704381175E-9</v>
      </c>
      <c r="K209" s="12">
        <f t="shared" si="66"/>
        <v>-2.3136786219032825E-10</v>
      </c>
      <c r="L209" s="10">
        <f t="shared" si="67"/>
        <v>0.73099517434482864</v>
      </c>
      <c r="M209" s="13">
        <f t="shared" si="68"/>
        <v>3.0424309181951099E-8</v>
      </c>
      <c r="N209" s="14">
        <f t="shared" si="69"/>
        <v>1.4345792733649386E-2</v>
      </c>
      <c r="O209" s="14">
        <f t="shared" si="70"/>
        <v>1.4485531379292821E-8</v>
      </c>
      <c r="P209" s="15">
        <v>207</v>
      </c>
      <c r="Q209" s="8">
        <f t="shared" si="71"/>
        <v>0.73098070677253257</v>
      </c>
      <c r="R209" s="201"/>
      <c r="S209" s="22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25">
      <c r="A210" s="8">
        <f t="shared" si="59"/>
        <v>-4.8470039999999999E-2</v>
      </c>
      <c r="B210" s="9">
        <v>4.8470039999999999E-2</v>
      </c>
      <c r="C210" s="9">
        <v>0.73109219999999997</v>
      </c>
      <c r="D210" s="10">
        <f t="shared" si="60"/>
        <v>0.54847003999999999</v>
      </c>
      <c r="E210" s="10">
        <f t="shared" si="61"/>
        <v>2.5107376171121562E-2</v>
      </c>
      <c r="F210" s="10">
        <f t="shared" si="62"/>
        <v>9.3947411891249152E-3</v>
      </c>
      <c r="G210" s="10">
        <f t="shared" si="72"/>
        <v>1.3967920518641118E-2</v>
      </c>
      <c r="H210" s="10">
        <f t="shared" si="63"/>
        <v>3.4502117360246477E-2</v>
      </c>
      <c r="I210" s="10">
        <f t="shared" si="64"/>
        <v>1.3967920518641118E-2</v>
      </c>
      <c r="J210" s="10">
        <f t="shared" si="65"/>
        <v>2.121112404412635E-9</v>
      </c>
      <c r="K210" s="12">
        <f t="shared" si="66"/>
        <v>-2.1547716045784468E-10</v>
      </c>
      <c r="L210" s="10">
        <f t="shared" si="67"/>
        <v>0.73093180064997876</v>
      </c>
      <c r="M210" s="13">
        <f t="shared" si="68"/>
        <v>2.5727951487227272E-8</v>
      </c>
      <c r="N210" s="14">
        <f t="shared" si="69"/>
        <v>1.3897714241356255E-2</v>
      </c>
      <c r="O210" s="14">
        <f t="shared" si="70"/>
        <v>4.9289213701991008E-9</v>
      </c>
      <c r="P210" s="15">
        <v>208</v>
      </c>
      <c r="Q210" s="8">
        <f t="shared" si="71"/>
        <v>0.73091783139532096</v>
      </c>
      <c r="R210" s="201"/>
      <c r="S210" s="22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x14ac:dyDescent="0.25">
      <c r="A211" s="8">
        <f t="shared" si="59"/>
        <v>-4.7761820000000003E-2</v>
      </c>
      <c r="B211" s="9">
        <v>4.7761820000000003E-2</v>
      </c>
      <c r="C211" s="9">
        <v>0.73100810000000005</v>
      </c>
      <c r="D211" s="10">
        <f t="shared" si="60"/>
        <v>0.54776181999999995</v>
      </c>
      <c r="E211" s="10">
        <f t="shared" si="61"/>
        <v>2.5095364780488811E-2</v>
      </c>
      <c r="F211" s="10">
        <f t="shared" si="62"/>
        <v>9.1857207774999061E-3</v>
      </c>
      <c r="G211" s="10">
        <f t="shared" si="72"/>
        <v>1.3480732454986545E-2</v>
      </c>
      <c r="H211" s="10">
        <f t="shared" si="63"/>
        <v>3.4281085557988721E-2</v>
      </c>
      <c r="I211" s="10">
        <f t="shared" si="64"/>
        <v>1.3480732454986542E-2</v>
      </c>
      <c r="J211" s="10">
        <f t="shared" si="65"/>
        <v>1.9870247403367461E-9</v>
      </c>
      <c r="K211" s="12">
        <f t="shared" si="66"/>
        <v>-2.0074449234588741E-10</v>
      </c>
      <c r="L211" s="10">
        <f t="shared" si="67"/>
        <v>0.73086639553687005</v>
      </c>
      <c r="M211" s="13">
        <f t="shared" si="68"/>
        <v>2.0080154870961265E-8</v>
      </c>
      <c r="N211" s="14">
        <f t="shared" si="69"/>
        <v>1.3460026178542531E-2</v>
      </c>
      <c r="O211" s="14">
        <f t="shared" si="70"/>
        <v>4.2874988417578777E-10</v>
      </c>
      <c r="P211" s="15">
        <v>209</v>
      </c>
      <c r="Q211" s="8">
        <f t="shared" si="71"/>
        <v>0.73085291355383664</v>
      </c>
      <c r="R211" s="201"/>
      <c r="S211" s="22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x14ac:dyDescent="0.25">
      <c r="A212" s="8">
        <f t="shared" si="59"/>
        <v>-4.705869E-2</v>
      </c>
      <c r="B212" s="9">
        <v>4.705869E-2</v>
      </c>
      <c r="C212" s="9">
        <v>0.73090299999999997</v>
      </c>
      <c r="D212" s="10">
        <f t="shared" si="60"/>
        <v>0.54705868999999996</v>
      </c>
      <c r="E212" s="10">
        <f t="shared" si="61"/>
        <v>2.5082103642741216E-2</v>
      </c>
      <c r="F212" s="10">
        <f t="shared" si="62"/>
        <v>8.9706510369054696E-3</v>
      </c>
      <c r="G212" s="10">
        <f t="shared" si="72"/>
        <v>1.3005933458065968E-2</v>
      </c>
      <c r="H212" s="10">
        <f t="shared" si="63"/>
        <v>3.4052754679646684E-2</v>
      </c>
      <c r="I212" s="10">
        <f t="shared" si="64"/>
        <v>1.300593345806597E-2</v>
      </c>
      <c r="J212" s="10">
        <f t="shared" si="65"/>
        <v>1.8622873465053832E-9</v>
      </c>
      <c r="K212" s="12">
        <f t="shared" si="66"/>
        <v>-1.8711434892982837E-10</v>
      </c>
      <c r="L212" s="10">
        <f t="shared" si="67"/>
        <v>0.73079912400984837</v>
      </c>
      <c r="M212" s="13">
        <f t="shared" si="68"/>
        <v>1.0790221329975896E-8</v>
      </c>
      <c r="N212" s="14">
        <f t="shared" si="69"/>
        <v>1.3033771883828931E-2</v>
      </c>
      <c r="O212" s="14">
        <f t="shared" si="70"/>
        <v>7.7497794895993868E-10</v>
      </c>
      <c r="P212" s="15">
        <v>210</v>
      </c>
      <c r="Q212" s="8">
        <f t="shared" si="71"/>
        <v>0.73078611690359818</v>
      </c>
      <c r="R212" s="201"/>
      <c r="S212" s="22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x14ac:dyDescent="0.25">
      <c r="A213" s="8">
        <f t="shared" si="59"/>
        <v>-4.6359919999999999E-2</v>
      </c>
      <c r="B213" s="9">
        <v>4.6359919999999999E-2</v>
      </c>
      <c r="C213" s="9">
        <v>0.73078419999999999</v>
      </c>
      <c r="D213" s="10">
        <f t="shared" si="60"/>
        <v>0.54635992</v>
      </c>
      <c r="E213" s="10">
        <f t="shared" si="61"/>
        <v>2.5067428890166294E-2</v>
      </c>
      <c r="F213" s="10">
        <f t="shared" si="62"/>
        <v>8.7493641069385595E-3</v>
      </c>
      <c r="G213" s="10">
        <f t="shared" si="72"/>
        <v>1.2543125256812868E-2</v>
      </c>
      <c r="H213" s="10">
        <f t="shared" si="63"/>
        <v>3.3816792997104855E-2</v>
      </c>
      <c r="I213" s="10">
        <f t="shared" si="64"/>
        <v>1.2543125256812867E-2</v>
      </c>
      <c r="J213" s="10">
        <f t="shared" si="65"/>
        <v>1.7460822774467838E-9</v>
      </c>
      <c r="K213" s="12">
        <f t="shared" si="66"/>
        <v>-1.7448572212515841E-10</v>
      </c>
      <c r="L213" s="10">
        <f t="shared" si="67"/>
        <v>0.73072993353583016</v>
      </c>
      <c r="M213" s="13">
        <f t="shared" si="68"/>
        <v>2.9448491334963889E-9</v>
      </c>
      <c r="N213" s="14">
        <f t="shared" si="69"/>
        <v>1.2618428753307983E-2</v>
      </c>
      <c r="O213" s="14">
        <f t="shared" si="70"/>
        <v>5.6706165843900043E-9</v>
      </c>
      <c r="P213" s="15">
        <v>211</v>
      </c>
      <c r="Q213" s="8">
        <f t="shared" si="71"/>
        <v>0.7307173893102954</v>
      </c>
      <c r="R213" s="201"/>
      <c r="S213" s="22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x14ac:dyDescent="0.25">
      <c r="A214" s="8">
        <f t="shared" si="59"/>
        <v>-4.5666320000000003E-2</v>
      </c>
      <c r="B214" s="9">
        <v>4.5666320000000003E-2</v>
      </c>
      <c r="C214" s="9">
        <v>0.73065610000000003</v>
      </c>
      <c r="D214" s="10">
        <f t="shared" si="60"/>
        <v>0.54566632000000004</v>
      </c>
      <c r="E214" s="10">
        <f t="shared" si="61"/>
        <v>2.5051189418857568E-2</v>
      </c>
      <c r="F214" s="10">
        <f t="shared" si="62"/>
        <v>8.5222113020921864E-3</v>
      </c>
      <c r="G214" s="10">
        <f t="shared" si="72"/>
        <v>1.2092917641141333E-2</v>
      </c>
      <c r="H214" s="10">
        <f t="shared" si="63"/>
        <v>3.3573400720949748E-2</v>
      </c>
      <c r="I214" s="10">
        <f t="shared" si="64"/>
        <v>1.209291764114134E-2</v>
      </c>
      <c r="J214" s="10">
        <f t="shared" si="65"/>
        <v>1.6379089166975624E-9</v>
      </c>
      <c r="K214" s="12">
        <f t="shared" si="66"/>
        <v>-1.6279356396971816E-10</v>
      </c>
      <c r="L214" s="10">
        <f t="shared" si="67"/>
        <v>0.73065893383602976</v>
      </c>
      <c r="M214" s="13">
        <f t="shared" si="68"/>
        <v>8.0306266433693188E-12</v>
      </c>
      <c r="N214" s="14">
        <f t="shared" si="69"/>
        <v>1.2214385682139475E-2</v>
      </c>
      <c r="O214" s="14">
        <f t="shared" si="70"/>
        <v>1.475448498392461E-8</v>
      </c>
      <c r="P214" s="15">
        <v>212</v>
      </c>
      <c r="Q214" s="8">
        <f t="shared" si="71"/>
        <v>0.73064683988565737</v>
      </c>
      <c r="R214" s="201"/>
      <c r="S214" s="22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x14ac:dyDescent="0.25">
      <c r="A215" s="8">
        <f t="shared" si="59"/>
        <v>-4.4974989999999999E-2</v>
      </c>
      <c r="B215" s="9">
        <v>4.4974989999999999E-2</v>
      </c>
      <c r="C215" s="9">
        <v>0.73057070000000002</v>
      </c>
      <c r="D215" s="10">
        <f t="shared" si="60"/>
        <v>0.54497499000000005</v>
      </c>
      <c r="E215" s="10">
        <f t="shared" si="61"/>
        <v>2.5033119869200489E-2</v>
      </c>
      <c r="F215" s="10">
        <f t="shared" si="62"/>
        <v>8.2883456098092802E-3</v>
      </c>
      <c r="G215" s="10">
        <f t="shared" si="72"/>
        <v>1.1653522984231493E-2</v>
      </c>
      <c r="H215" s="10">
        <f t="shared" si="63"/>
        <v>3.3321465479009771E-2</v>
      </c>
      <c r="I215" s="10">
        <f t="shared" si="64"/>
        <v>1.1653522984231491E-2</v>
      </c>
      <c r="J215" s="10">
        <f t="shared" si="65"/>
        <v>1.5367587367843213E-9</v>
      </c>
      <c r="K215" s="12">
        <f t="shared" si="66"/>
        <v>-1.5191937148339097E-10</v>
      </c>
      <c r="L215" s="10">
        <f t="shared" si="67"/>
        <v>0.73058586005589443</v>
      </c>
      <c r="M215" s="13">
        <f t="shared" si="68"/>
        <v>2.2982729472176487E-10</v>
      </c>
      <c r="N215" s="14">
        <f t="shared" si="69"/>
        <v>1.181988733263278E-2</v>
      </c>
      <c r="O215" s="14">
        <f t="shared" si="70"/>
        <v>2.7677096418985523E-8</v>
      </c>
      <c r="P215" s="15">
        <v>213</v>
      </c>
      <c r="Q215" s="8">
        <f t="shared" si="71"/>
        <v>0.73057420556338126</v>
      </c>
      <c r="R215" s="201"/>
      <c r="S215" s="22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x14ac:dyDescent="0.25">
      <c r="A216" s="8">
        <f t="shared" si="59"/>
        <v>-4.428551E-2</v>
      </c>
      <c r="B216" s="9">
        <v>4.428551E-2</v>
      </c>
      <c r="C216" s="9">
        <v>0.73046480000000003</v>
      </c>
      <c r="D216" s="10">
        <f t="shared" si="60"/>
        <v>0.54428551000000003</v>
      </c>
      <c r="E216" s="10">
        <f t="shared" si="61"/>
        <v>2.5012971851299852E-2</v>
      </c>
      <c r="F216" s="10">
        <f t="shared" si="62"/>
        <v>8.0477204517802083E-3</v>
      </c>
      <c r="G216" s="10">
        <f t="shared" si="72"/>
        <v>1.122481625481881E-2</v>
      </c>
      <c r="H216" s="10">
        <f t="shared" si="63"/>
        <v>3.3060692303080057E-2</v>
      </c>
      <c r="I216" s="10">
        <f t="shared" si="64"/>
        <v>1.1224816254818814E-2</v>
      </c>
      <c r="J216" s="10">
        <f t="shared" si="65"/>
        <v>1.4421011302918699E-9</v>
      </c>
      <c r="K216" s="12">
        <f t="shared" si="66"/>
        <v>-1.4179777473808257E-10</v>
      </c>
      <c r="L216" s="10">
        <f t="shared" si="67"/>
        <v>0.73051069760371268</v>
      </c>
      <c r="M216" s="13">
        <f t="shared" si="68"/>
        <v>2.1065900265636827E-9</v>
      </c>
      <c r="N216" s="14">
        <f t="shared" si="69"/>
        <v>1.143467702822974E-2</v>
      </c>
      <c r="O216" s="14">
        <f t="shared" si="70"/>
        <v>4.4041544216632248E-8</v>
      </c>
      <c r="P216" s="15">
        <v>214</v>
      </c>
      <c r="Q216" s="8">
        <f t="shared" si="71"/>
        <v>0.73049947187711284</v>
      </c>
      <c r="R216" s="201"/>
      <c r="S216" s="22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x14ac:dyDescent="0.25">
      <c r="A217" s="8">
        <f t="shared" si="59"/>
        <v>-4.3597900000000002E-2</v>
      </c>
      <c r="B217" s="9">
        <v>4.3597900000000002E-2</v>
      </c>
      <c r="C217" s="9">
        <v>0.7303944</v>
      </c>
      <c r="D217" s="10">
        <f t="shared" si="60"/>
        <v>0.54359789999999997</v>
      </c>
      <c r="E217" s="10">
        <f t="shared" si="61"/>
        <v>2.4990474778982991E-2</v>
      </c>
      <c r="F217" s="10">
        <f t="shared" si="62"/>
        <v>7.80048398357898E-3</v>
      </c>
      <c r="G217" s="10">
        <f t="shared" si="72"/>
        <v>1.0806939883930652E-2</v>
      </c>
      <c r="H217" s="10">
        <f t="shared" si="63"/>
        <v>3.2790958762561974E-2</v>
      </c>
      <c r="I217" s="10">
        <f t="shared" si="64"/>
        <v>1.0806939883930651E-2</v>
      </c>
      <c r="J217" s="10">
        <f t="shared" si="65"/>
        <v>1.3535073778028314E-9</v>
      </c>
      <c r="K217" s="12">
        <f t="shared" si="66"/>
        <v>-1.3237528097101386E-10</v>
      </c>
      <c r="L217" s="10">
        <f t="shared" si="67"/>
        <v>0.73043349263601121</v>
      </c>
      <c r="M217" s="13">
        <f t="shared" si="68"/>
        <v>1.5282341903046788E-9</v>
      </c>
      <c r="N217" s="14">
        <f t="shared" si="69"/>
        <v>1.1058746170459622E-2</v>
      </c>
      <c r="O217" s="14">
        <f t="shared" si="70"/>
        <v>6.3406405935510216E-8</v>
      </c>
      <c r="P217" s="15">
        <v>215</v>
      </c>
      <c r="Q217" s="8">
        <f t="shared" si="71"/>
        <v>0.73042268484121009</v>
      </c>
      <c r="R217" s="201"/>
      <c r="S217" s="22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x14ac:dyDescent="0.25">
      <c r="A218" s="8">
        <f t="shared" si="59"/>
        <v>-4.2911820000000003E-2</v>
      </c>
      <c r="B218" s="9">
        <v>4.2911820000000003E-2</v>
      </c>
      <c r="C218" s="9">
        <v>0.73026590000000002</v>
      </c>
      <c r="D218" s="10">
        <f t="shared" si="60"/>
        <v>0.54291182000000004</v>
      </c>
      <c r="E218" s="10">
        <f t="shared" si="61"/>
        <v>2.496530827386995E-2</v>
      </c>
      <c r="F218" s="10">
        <f t="shared" si="62"/>
        <v>7.5467081466974156E-3</v>
      </c>
      <c r="G218" s="10">
        <f t="shared" si="72"/>
        <v>1.0399802308897135E-2</v>
      </c>
      <c r="H218" s="10">
        <f t="shared" si="63"/>
        <v>3.2512016420567363E-2</v>
      </c>
      <c r="I218" s="10">
        <f t="shared" si="64"/>
        <v>1.0399802308897137E-2</v>
      </c>
      <c r="J218" s="10">
        <f t="shared" si="65"/>
        <v>1.2705355031131092E-9</v>
      </c>
      <c r="K218" s="12">
        <f t="shared" si="66"/>
        <v>-1.2359782232353026E-10</v>
      </c>
      <c r="L218" s="10">
        <f t="shared" si="67"/>
        <v>0.73035426740464116</v>
      </c>
      <c r="M218" s="13">
        <f t="shared" si="68"/>
        <v>7.8087982030095602E-9</v>
      </c>
      <c r="N218" s="14">
        <f t="shared" si="69"/>
        <v>1.0691885014576723E-2</v>
      </c>
      <c r="O218" s="14">
        <f t="shared" si="70"/>
        <v>8.5312306957108096E-8</v>
      </c>
      <c r="P218" s="15">
        <v>216</v>
      </c>
      <c r="Q218" s="8">
        <f t="shared" si="71"/>
        <v>0.73034386679935881</v>
      </c>
      <c r="R218" s="201"/>
      <c r="S218" s="22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x14ac:dyDescent="0.25">
      <c r="A219" s="8">
        <f t="shared" si="59"/>
        <v>-4.2227599999999997E-2</v>
      </c>
      <c r="B219" s="9">
        <v>4.2227599999999997E-2</v>
      </c>
      <c r="C219" s="9">
        <v>0.73022920000000002</v>
      </c>
      <c r="D219" s="10">
        <f t="shared" si="60"/>
        <v>0.54222760000000003</v>
      </c>
      <c r="E219" s="10">
        <f t="shared" si="61"/>
        <v>2.4937134352809136E-2</v>
      </c>
      <c r="F219" s="10">
        <f t="shared" si="62"/>
        <v>7.286773148022424E-3</v>
      </c>
      <c r="G219" s="10">
        <f t="shared" si="72"/>
        <v>1.0003691306313957E-2</v>
      </c>
      <c r="H219" s="10">
        <f t="shared" si="63"/>
        <v>3.222390750083156E-2</v>
      </c>
      <c r="I219" s="10">
        <f t="shared" si="64"/>
        <v>1.0003691306313957E-2</v>
      </c>
      <c r="J219" s="10">
        <f t="shared" si="65"/>
        <v>1.1928544798236581E-9</v>
      </c>
      <c r="K219" s="12">
        <f t="shared" si="66"/>
        <v>-1.1542384092955226E-10</v>
      </c>
      <c r="L219" s="10">
        <f t="shared" si="67"/>
        <v>0.73027314028234447</v>
      </c>
      <c r="M219" s="13">
        <f t="shared" si="68"/>
        <v>1.9307484125096059E-9</v>
      </c>
      <c r="N219" s="14">
        <f t="shared" si="69"/>
        <v>1.0334236576208418E-2</v>
      </c>
      <c r="O219" s="14">
        <f t="shared" si="70"/>
        <v>1.092601754496019E-7</v>
      </c>
      <c r="P219" s="15">
        <v>217</v>
      </c>
      <c r="Q219" s="8">
        <f t="shared" si="71"/>
        <v>0.73026313583672675</v>
      </c>
      <c r="R219" s="201"/>
      <c r="S219" s="22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x14ac:dyDescent="0.25">
      <c r="A220" s="8">
        <f t="shared" si="59"/>
        <v>-4.1545070000000003E-2</v>
      </c>
      <c r="B220" s="9">
        <v>4.1545070000000003E-2</v>
      </c>
      <c r="C220" s="9">
        <v>0.73015580000000002</v>
      </c>
      <c r="D220" s="10">
        <f t="shared" si="60"/>
        <v>0.54154506999999996</v>
      </c>
      <c r="E220" s="10">
        <f t="shared" si="61"/>
        <v>2.4905551575935256E-2</v>
      </c>
      <c r="F220" s="10">
        <f t="shared" si="62"/>
        <v>7.0209451295496919E-3</v>
      </c>
      <c r="G220" s="10">
        <f t="shared" si="72"/>
        <v>9.6185721744176216E-3</v>
      </c>
      <c r="H220" s="10">
        <f t="shared" si="63"/>
        <v>3.1926496705484947E-2</v>
      </c>
      <c r="I220" s="10">
        <f t="shared" si="64"/>
        <v>9.6185721744176216E-3</v>
      </c>
      <c r="J220" s="10">
        <f t="shared" si="65"/>
        <v>1.1200974340769053E-9</v>
      </c>
      <c r="K220" s="12">
        <f t="shared" si="66"/>
        <v>-1.0780865253474645E-10</v>
      </c>
      <c r="L220" s="10">
        <f t="shared" si="67"/>
        <v>0.73019019389293405</v>
      </c>
      <c r="M220" s="13">
        <f t="shared" si="68"/>
        <v>1.18293987115724E-9</v>
      </c>
      <c r="N220" s="14">
        <f t="shared" si="69"/>
        <v>9.9856660252560115E-3</v>
      </c>
      <c r="O220" s="14">
        <f t="shared" si="70"/>
        <v>1.3475789532335809E-7</v>
      </c>
      <c r="P220" s="15">
        <v>218</v>
      </c>
      <c r="Q220" s="8">
        <f t="shared" si="71"/>
        <v>0.73018057461205421</v>
      </c>
      <c r="R220" s="201"/>
      <c r="S220" s="22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x14ac:dyDescent="0.25">
      <c r="A221" s="8">
        <f t="shared" si="59"/>
        <v>-4.0864329999999997E-2</v>
      </c>
      <c r="B221" s="9">
        <v>4.0864329999999997E-2</v>
      </c>
      <c r="C221" s="9">
        <v>0.73005799999999998</v>
      </c>
      <c r="D221" s="10">
        <f t="shared" si="60"/>
        <v>0.54086433</v>
      </c>
      <c r="E221" s="10">
        <f t="shared" si="61"/>
        <v>2.4870119670243555E-2</v>
      </c>
      <c r="F221" s="10">
        <f t="shared" si="62"/>
        <v>6.7496686802061522E-3</v>
      </c>
      <c r="G221" s="10">
        <f t="shared" si="72"/>
        <v>9.244540597598546E-3</v>
      </c>
      <c r="H221" s="10">
        <f t="shared" si="63"/>
        <v>3.1619788350449707E-2</v>
      </c>
      <c r="I221" s="10">
        <f t="shared" si="64"/>
        <v>9.244540597598546E-3</v>
      </c>
      <c r="J221" s="10">
        <f t="shared" si="65"/>
        <v>1.0519517447864105E-9</v>
      </c>
      <c r="K221" s="12">
        <f t="shared" si="66"/>
        <v>-1.0071391003750513E-10</v>
      </c>
      <c r="L221" s="10">
        <f t="shared" si="67"/>
        <v>0.73010556641293112</v>
      </c>
      <c r="M221" s="13">
        <f t="shared" si="68"/>
        <v>2.2625636391350203E-9</v>
      </c>
      <c r="N221" s="14">
        <f t="shared" si="69"/>
        <v>9.6461702355691726E-3</v>
      </c>
      <c r="O221" s="14">
        <f t="shared" si="70"/>
        <v>1.6130636609641655E-7</v>
      </c>
      <c r="P221" s="15">
        <v>219</v>
      </c>
      <c r="Q221" s="8">
        <f t="shared" si="71"/>
        <v>0.73009632120637002</v>
      </c>
      <c r="R221" s="201"/>
      <c r="S221" s="22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x14ac:dyDescent="0.25">
      <c r="A222" s="8">
        <f t="shared" si="59"/>
        <v>-4.0185039999999998E-2</v>
      </c>
      <c r="B222" s="9">
        <v>4.0185039999999998E-2</v>
      </c>
      <c r="C222" s="9">
        <v>0.72999270000000005</v>
      </c>
      <c r="D222" s="10">
        <f t="shared" si="60"/>
        <v>0.54018504000000001</v>
      </c>
      <c r="E222" s="10">
        <f t="shared" si="61"/>
        <v>2.4830318772749854E-2</v>
      </c>
      <c r="F222" s="10">
        <f t="shared" si="62"/>
        <v>6.473292658377215E-3</v>
      </c>
      <c r="G222" s="10">
        <f t="shared" si="72"/>
        <v>8.8814275807888553E-3</v>
      </c>
      <c r="H222" s="10">
        <f t="shared" si="63"/>
        <v>3.1303611431127074E-2</v>
      </c>
      <c r="I222" s="10">
        <f t="shared" si="64"/>
        <v>8.8814275807888518E-3</v>
      </c>
      <c r="J222" s="10">
        <f t="shared" si="65"/>
        <v>9.8808407369879756E-10</v>
      </c>
      <c r="K222" s="12">
        <f t="shared" si="66"/>
        <v>-9.4099705362468471E-11</v>
      </c>
      <c r="L222" s="10">
        <f t="shared" si="67"/>
        <v>0.7300193660220432</v>
      </c>
      <c r="M222" s="13">
        <f t="shared" si="68"/>
        <v>7.1107673160595389E-10</v>
      </c>
      <c r="N222" s="14">
        <f t="shared" si="69"/>
        <v>9.315520461882585E-3</v>
      </c>
      <c r="O222" s="14">
        <f t="shared" si="70"/>
        <v>1.88436629416258E-7</v>
      </c>
      <c r="P222" s="15">
        <v>220</v>
      </c>
      <c r="Q222" s="8">
        <f t="shared" si="71"/>
        <v>0.73001048396858215</v>
      </c>
      <c r="R222" s="201"/>
      <c r="S222" s="22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x14ac:dyDescent="0.25">
      <c r="A223" s="8">
        <f t="shared" si="59"/>
        <v>-3.9506149999999997E-2</v>
      </c>
      <c r="B223" s="9">
        <v>3.9506149999999997E-2</v>
      </c>
      <c r="C223" s="9">
        <v>0.72986790000000001</v>
      </c>
      <c r="D223" s="10">
        <f t="shared" si="60"/>
        <v>0.53950615000000002</v>
      </c>
      <c r="E223" s="10">
        <f t="shared" si="61"/>
        <v>2.478550947918862E-2</v>
      </c>
      <c r="F223" s="10">
        <f t="shared" si="62"/>
        <v>6.1919460185775113E-3</v>
      </c>
      <c r="G223" s="10">
        <f t="shared" si="72"/>
        <v>8.5286935741056037E-3</v>
      </c>
      <c r="H223" s="10">
        <f t="shared" si="63"/>
        <v>3.0977455497766131E-2</v>
      </c>
      <c r="I223" s="10">
        <f t="shared" si="64"/>
        <v>8.5286935741056037E-3</v>
      </c>
      <c r="J223" s="10">
        <f t="shared" si="65"/>
        <v>9.2812826212686735E-10</v>
      </c>
      <c r="K223" s="12">
        <f t="shared" si="66"/>
        <v>-8.7923394844589197E-11</v>
      </c>
      <c r="L223" s="10">
        <f t="shared" si="67"/>
        <v>0.72993163223136104</v>
      </c>
      <c r="M223" s="13">
        <f t="shared" si="68"/>
        <v>4.0617973142551494E-9</v>
      </c>
      <c r="N223" s="14">
        <f t="shared" si="69"/>
        <v>8.9931621922129407E-3</v>
      </c>
      <c r="O223" s="14">
        <f t="shared" si="70"/>
        <v>2.1573109720653927E-7</v>
      </c>
      <c r="P223" s="15">
        <v>221</v>
      </c>
      <c r="Q223" s="8">
        <f t="shared" si="71"/>
        <v>0.72992310294955776</v>
      </c>
      <c r="R223" s="201"/>
      <c r="S223" s="22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x14ac:dyDescent="0.25">
      <c r="A224" s="8">
        <f t="shared" si="59"/>
        <v>-3.8827269999999997E-2</v>
      </c>
      <c r="B224" s="9">
        <v>3.8827269999999997E-2</v>
      </c>
      <c r="C224" s="9">
        <v>0.72978449999999995</v>
      </c>
      <c r="D224" s="10">
        <f t="shared" si="60"/>
        <v>0.53882726999999997</v>
      </c>
      <c r="E224" s="10">
        <f t="shared" si="61"/>
        <v>2.4735001746881386E-2</v>
      </c>
      <c r="F224" s="10">
        <f t="shared" si="62"/>
        <v>5.9061047382959909E-3</v>
      </c>
      <c r="G224" s="10">
        <f t="shared" si="72"/>
        <v>8.1861626430113146E-3</v>
      </c>
      <c r="H224" s="10">
        <f t="shared" si="63"/>
        <v>3.0641106485177379E-2</v>
      </c>
      <c r="I224" s="10">
        <f t="shared" si="64"/>
        <v>8.1861626430113129E-3</v>
      </c>
      <c r="J224" s="10">
        <f t="shared" si="65"/>
        <v>8.7181130511195707E-10</v>
      </c>
      <c r="K224" s="12">
        <f t="shared" si="66"/>
        <v>-8.2152553311287867E-11</v>
      </c>
      <c r="L224" s="10">
        <f t="shared" si="67"/>
        <v>0.72984251269451239</v>
      </c>
      <c r="M224" s="13">
        <f t="shared" si="68"/>
        <v>3.365472724594119E-9</v>
      </c>
      <c r="N224" s="14">
        <f t="shared" si="69"/>
        <v>8.6788834728048249E-3</v>
      </c>
      <c r="O224" s="14">
        <f t="shared" si="70"/>
        <v>2.4277381611240701E-7</v>
      </c>
      <c r="P224" s="15">
        <v>222</v>
      </c>
      <c r="Q224" s="8">
        <f t="shared" si="71"/>
        <v>0.72983432597902775</v>
      </c>
      <c r="R224" s="201"/>
      <c r="S224" s="22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x14ac:dyDescent="0.25">
      <c r="A225" s="8">
        <f t="shared" si="59"/>
        <v>-3.8148939999999999E-2</v>
      </c>
      <c r="B225" s="9">
        <v>3.8148939999999999E-2</v>
      </c>
      <c r="C225" s="9">
        <v>0.72963140000000004</v>
      </c>
      <c r="D225" s="10">
        <f t="shared" si="60"/>
        <v>0.53814894000000002</v>
      </c>
      <c r="E225" s="10">
        <f t="shared" si="61"/>
        <v>2.4678096342256865E-2</v>
      </c>
      <c r="F225" s="10">
        <f t="shared" si="62"/>
        <v>5.6167398404865683E-3</v>
      </c>
      <c r="G225" s="10">
        <f t="shared" si="72"/>
        <v>7.8541029983034884E-3</v>
      </c>
      <c r="H225" s="10">
        <f t="shared" si="63"/>
        <v>3.0294836182743434E-2</v>
      </c>
      <c r="I225" s="10">
        <f t="shared" si="64"/>
        <v>7.8541029983034884E-3</v>
      </c>
      <c r="J225" s="10">
        <f t="shared" si="65"/>
        <v>8.1895307690051229E-10</v>
      </c>
      <c r="K225" s="12">
        <f t="shared" si="66"/>
        <v>-7.6764700967636437E-11</v>
      </c>
      <c r="L225" s="10">
        <f t="shared" si="67"/>
        <v>0.72975230926121726</v>
      </c>
      <c r="M225" s="13">
        <f t="shared" si="68"/>
        <v>1.4619049448093192E-8</v>
      </c>
      <c r="N225" s="14">
        <f t="shared" si="69"/>
        <v>8.372895813707119E-3</v>
      </c>
      <c r="O225" s="14">
        <f t="shared" si="70"/>
        <v>2.691459853144255E-7</v>
      </c>
      <c r="P225" s="15">
        <v>223</v>
      </c>
      <c r="Q225" s="8">
        <f t="shared" si="71"/>
        <v>0.72974445463861137</v>
      </c>
      <c r="R225" s="201"/>
      <c r="S225" s="22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x14ac:dyDescent="0.25">
      <c r="A226" s="8">
        <f t="shared" si="59"/>
        <v>-3.7472560000000002E-2</v>
      </c>
      <c r="B226" s="9">
        <v>3.7472560000000002E-2</v>
      </c>
      <c r="C226" s="9">
        <v>0.72952930000000005</v>
      </c>
      <c r="D226" s="10">
        <f t="shared" si="60"/>
        <v>0.53747255999999999</v>
      </c>
      <c r="E226" s="10">
        <f t="shared" si="61"/>
        <v>2.4614121758287196E-2</v>
      </c>
      <c r="F226" s="10">
        <f t="shared" si="62"/>
        <v>5.3253128716237415E-3</v>
      </c>
      <c r="G226" s="10">
        <f t="shared" si="72"/>
        <v>7.5331246006510675E-3</v>
      </c>
      <c r="H226" s="10">
        <f t="shared" si="63"/>
        <v>2.993943462991094E-2</v>
      </c>
      <c r="I226" s="10">
        <f t="shared" si="64"/>
        <v>7.5331246006510649E-3</v>
      </c>
      <c r="J226" s="10">
        <f t="shared" si="65"/>
        <v>7.6943799687454196E-10</v>
      </c>
      <c r="K226" s="12">
        <f t="shared" si="66"/>
        <v>-7.1744192551503227E-11</v>
      </c>
      <c r="L226" s="10">
        <f t="shared" si="67"/>
        <v>0.72966147647044211</v>
      </c>
      <c r="M226" s="13">
        <f t="shared" si="68"/>
        <v>1.7470619338520244E-8</v>
      </c>
      <c r="N226" s="14">
        <f t="shared" si="69"/>
        <v>8.0757491493785114E-3</v>
      </c>
      <c r="O226" s="14">
        <f t="shared" si="70"/>
        <v>2.9444140088166498E-7</v>
      </c>
      <c r="P226" s="15">
        <v>224</v>
      </c>
      <c r="Q226" s="8">
        <f t="shared" si="71"/>
        <v>0.72965394285738461</v>
      </c>
      <c r="R226" s="201"/>
      <c r="S226" s="22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x14ac:dyDescent="0.25">
      <c r="A227" s="8">
        <f t="shared" si="59"/>
        <v>-3.6799249999999999E-2</v>
      </c>
      <c r="B227" s="9">
        <v>3.6799249999999999E-2</v>
      </c>
      <c r="C227" s="9">
        <v>0.72941259999999997</v>
      </c>
      <c r="D227" s="10">
        <f t="shared" si="60"/>
        <v>0.53679924999999995</v>
      </c>
      <c r="E227" s="10">
        <f t="shared" si="61"/>
        <v>2.4542364719824804E-2</v>
      </c>
      <c r="F227" s="10">
        <f t="shared" si="62"/>
        <v>5.0332837856122943E-3</v>
      </c>
      <c r="G227" s="10">
        <f t="shared" si="72"/>
        <v>7.2236007714415636E-3</v>
      </c>
      <c r="H227" s="10">
        <f t="shared" si="63"/>
        <v>2.9575648505437098E-2</v>
      </c>
      <c r="I227" s="10">
        <f t="shared" si="64"/>
        <v>7.2236007714415644E-3</v>
      </c>
      <c r="J227" s="10">
        <f t="shared" si="65"/>
        <v>7.2312133638973129E-10</v>
      </c>
      <c r="K227" s="12">
        <f t="shared" si="66"/>
        <v>-6.7072620565816672E-11</v>
      </c>
      <c r="L227" s="10">
        <f t="shared" si="67"/>
        <v>0.72957046812987403</v>
      </c>
      <c r="M227" s="13">
        <f t="shared" si="68"/>
        <v>2.4922346429933517E-8</v>
      </c>
      <c r="N227" s="14">
        <f t="shared" si="69"/>
        <v>7.7878016428459609E-3</v>
      </c>
      <c r="O227" s="14">
        <f t="shared" si="70"/>
        <v>3.1832262329348034E-7</v>
      </c>
      <c r="P227" s="15">
        <v>225</v>
      </c>
      <c r="Q227" s="8">
        <f t="shared" si="71"/>
        <v>0.72956324406980155</v>
      </c>
      <c r="R227" s="201"/>
      <c r="S227" s="22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x14ac:dyDescent="0.25">
      <c r="A228" s="8">
        <f t="shared" si="59"/>
        <v>-3.6128199999999999E-2</v>
      </c>
      <c r="B228" s="9">
        <v>3.6128199999999999E-2</v>
      </c>
      <c r="C228" s="9">
        <v>0.7293347</v>
      </c>
      <c r="D228" s="10">
        <f t="shared" si="60"/>
        <v>0.53612820000000005</v>
      </c>
      <c r="E228" s="10">
        <f t="shared" si="61"/>
        <v>2.4461861434003921E-2</v>
      </c>
      <c r="F228" s="10">
        <f t="shared" si="62"/>
        <v>4.7413682236709439E-3</v>
      </c>
      <c r="G228" s="10">
        <f t="shared" si="72"/>
        <v>6.9249696625907717E-3</v>
      </c>
      <c r="H228" s="10">
        <f t="shared" si="63"/>
        <v>2.9203229657674867E-2</v>
      </c>
      <c r="I228" s="10">
        <f t="shared" si="64"/>
        <v>6.92496966259077E-3</v>
      </c>
      <c r="J228" s="10">
        <f t="shared" si="65"/>
        <v>6.7973436248359529E-10</v>
      </c>
      <c r="K228" s="12">
        <f t="shared" si="66"/>
        <v>-6.2719407248713401E-11</v>
      </c>
      <c r="L228" s="10">
        <f t="shared" si="67"/>
        <v>0.72947950594231326</v>
      </c>
      <c r="M228" s="13">
        <f t="shared" si="68"/>
        <v>2.096876092922917E-8</v>
      </c>
      <c r="N228" s="14">
        <f t="shared" si="69"/>
        <v>7.5085606237349882E-3</v>
      </c>
      <c r="O228" s="14">
        <f t="shared" si="70"/>
        <v>3.4057840992923236E-7</v>
      </c>
      <c r="P228" s="15">
        <v>226</v>
      </c>
      <c r="Q228" s="8">
        <f t="shared" si="71"/>
        <v>0.72947258054067721</v>
      </c>
      <c r="R228" s="201"/>
      <c r="S228" s="22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x14ac:dyDescent="0.25">
      <c r="A229" s="8">
        <f t="shared" si="59"/>
        <v>-3.5460470000000001E-2</v>
      </c>
      <c r="B229" s="9">
        <v>3.5460470000000001E-2</v>
      </c>
      <c r="C229" s="9">
        <v>0.7292014</v>
      </c>
      <c r="D229" s="10">
        <f t="shared" si="60"/>
        <v>0.53546046999999997</v>
      </c>
      <c r="E229" s="10">
        <f t="shared" si="61"/>
        <v>2.4371811335107334E-2</v>
      </c>
      <c r="F229" s="10">
        <f t="shared" si="62"/>
        <v>4.4511721890142728E-3</v>
      </c>
      <c r="G229" s="10">
        <f t="shared" si="72"/>
        <v>6.6374858367321786E-3</v>
      </c>
      <c r="H229" s="10">
        <f t="shared" si="63"/>
        <v>2.8822983524121607E-2</v>
      </c>
      <c r="I229" s="10">
        <f t="shared" si="64"/>
        <v>6.6374858367321786E-3</v>
      </c>
      <c r="J229" s="10">
        <f t="shared" si="65"/>
        <v>6.3914621492823505E-10</v>
      </c>
      <c r="K229" s="12">
        <f t="shared" si="66"/>
        <v>-5.8668205676890549E-11</v>
      </c>
      <c r="L229" s="10">
        <f t="shared" si="67"/>
        <v>0.72938908895688781</v>
      </c>
      <c r="M229" s="13">
        <f t="shared" si="68"/>
        <v>3.5227144537634352E-8</v>
      </c>
      <c r="N229" s="14">
        <f t="shared" si="69"/>
        <v>7.2383104155704517E-3</v>
      </c>
      <c r="O229" s="14">
        <f t="shared" si="70"/>
        <v>3.6099017453618827E-7</v>
      </c>
      <c r="P229" s="15">
        <v>227</v>
      </c>
      <c r="Q229" s="8">
        <f t="shared" si="71"/>
        <v>0.72938245106465727</v>
      </c>
      <c r="R229" s="201"/>
      <c r="S229" s="22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x14ac:dyDescent="0.25">
      <c r="A230" s="8">
        <f t="shared" si="59"/>
        <v>-3.479645E-2</v>
      </c>
      <c r="B230" s="9">
        <v>3.479645E-2</v>
      </c>
      <c r="C230" s="9">
        <v>0.72914509999999999</v>
      </c>
      <c r="D230" s="10">
        <f t="shared" si="60"/>
        <v>0.53479644999999998</v>
      </c>
      <c r="E230" s="10">
        <f t="shared" si="61"/>
        <v>2.4271328295070286E-2</v>
      </c>
      <c r="F230" s="10">
        <f t="shared" si="62"/>
        <v>4.1640720880847621E-3</v>
      </c>
      <c r="G230" s="10">
        <f t="shared" si="72"/>
        <v>6.3610490156576719E-3</v>
      </c>
      <c r="H230" s="10">
        <f t="shared" si="63"/>
        <v>2.8435400383155049E-2</v>
      </c>
      <c r="I230" s="10">
        <f t="shared" si="64"/>
        <v>6.361049015657671E-3</v>
      </c>
      <c r="J230" s="10">
        <f t="shared" si="65"/>
        <v>6.0118727943438398E-10</v>
      </c>
      <c r="K230" s="12">
        <f t="shared" si="66"/>
        <v>-5.4899042938611801E-11</v>
      </c>
      <c r="L230" s="10">
        <f t="shared" si="67"/>
        <v>0.72929964455938501</v>
      </c>
      <c r="M230" s="13">
        <f t="shared" si="68"/>
        <v>2.3884020835509041E-8</v>
      </c>
      <c r="N230" s="14">
        <f t="shared" si="69"/>
        <v>6.9770219845780952E-3</v>
      </c>
      <c r="O230" s="14">
        <f t="shared" si="70"/>
        <v>3.7942269844064182E-7</v>
      </c>
      <c r="P230" s="15">
        <v>228</v>
      </c>
      <c r="Q230" s="8">
        <f t="shared" si="71"/>
        <v>0.72929328312791186</v>
      </c>
      <c r="R230" s="201"/>
      <c r="S230" s="22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x14ac:dyDescent="0.25">
      <c r="A231" s="8">
        <f t="shared" si="59"/>
        <v>-3.4136720000000002E-2</v>
      </c>
      <c r="B231" s="9">
        <v>3.4136720000000002E-2</v>
      </c>
      <c r="C231" s="9">
        <v>0.72902610000000001</v>
      </c>
      <c r="D231" s="10">
        <f t="shared" si="60"/>
        <v>0.53413672000000001</v>
      </c>
      <c r="E231" s="10">
        <f t="shared" si="61"/>
        <v>2.4159561513068476E-2</v>
      </c>
      <c r="F231" s="10">
        <f t="shared" si="62"/>
        <v>3.8815622144506823E-3</v>
      </c>
      <c r="G231" s="10">
        <f t="shared" si="72"/>
        <v>6.0955957067743861E-3</v>
      </c>
      <c r="H231" s="10">
        <f t="shared" si="63"/>
        <v>2.8041123727519161E-2</v>
      </c>
      <c r="I231" s="10">
        <f t="shared" si="64"/>
        <v>6.0955957067743835E-3</v>
      </c>
      <c r="J231" s="10">
        <f t="shared" si="65"/>
        <v>5.6570645783010751E-10</v>
      </c>
      <c r="K231" s="12">
        <f t="shared" si="66"/>
        <v>-5.1394077750282055E-11</v>
      </c>
      <c r="L231" s="10">
        <f t="shared" si="67"/>
        <v>0.72921163678593148</v>
      </c>
      <c r="M231" s="13">
        <f t="shared" si="68"/>
        <v>3.442389893378113E-8</v>
      </c>
      <c r="N231" s="14">
        <f t="shared" si="69"/>
        <v>6.7247162574811704E-3</v>
      </c>
      <c r="O231" s="14">
        <f t="shared" si="70"/>
        <v>3.957926673216109E-7</v>
      </c>
      <c r="P231" s="15">
        <v>229</v>
      </c>
      <c r="Q231" s="8">
        <f t="shared" si="71"/>
        <v>0.72920554083015354</v>
      </c>
      <c r="R231" s="201"/>
      <c r="S231" s="22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x14ac:dyDescent="0.25">
      <c r="A232" s="8">
        <f t="shared" si="59"/>
        <v>-3.3481919999999998E-2</v>
      </c>
      <c r="B232" s="9">
        <v>3.3481919999999998E-2</v>
      </c>
      <c r="C232" s="9">
        <v>0.72889800000000005</v>
      </c>
      <c r="D232" s="10">
        <f t="shared" si="60"/>
        <v>0.53348192000000005</v>
      </c>
      <c r="E232" s="10">
        <f t="shared" si="61"/>
        <v>2.4035712984237841E-2</v>
      </c>
      <c r="F232" s="10">
        <f t="shared" si="62"/>
        <v>3.6051658871250119E-3</v>
      </c>
      <c r="G232" s="10">
        <f t="shared" si="72"/>
        <v>5.8410405960754724E-3</v>
      </c>
      <c r="H232" s="10">
        <f t="shared" si="63"/>
        <v>2.7640878871362854E-2</v>
      </c>
      <c r="I232" s="10">
        <f t="shared" si="64"/>
        <v>5.8410405960754716E-3</v>
      </c>
      <c r="J232" s="10">
        <f t="shared" si="65"/>
        <v>5.3256167279966823E-10</v>
      </c>
      <c r="K232" s="12">
        <f t="shared" si="66"/>
        <v>-4.8136605696631052E-11</v>
      </c>
      <c r="L232" s="10">
        <f t="shared" si="67"/>
        <v>0.72912553866560015</v>
      </c>
      <c r="M232" s="13">
        <f t="shared" si="68"/>
        <v>5.1773844343075119E-8</v>
      </c>
      <c r="N232" s="14">
        <f t="shared" si="69"/>
        <v>6.4814076477053848E-3</v>
      </c>
      <c r="O232" s="14">
        <f t="shared" si="70"/>
        <v>4.1006996081318793E-7</v>
      </c>
      <c r="P232" s="15">
        <v>230</v>
      </c>
      <c r="Q232" s="8">
        <f t="shared" si="71"/>
        <v>0.72911969728585713</v>
      </c>
      <c r="R232" s="201"/>
      <c r="S232" s="22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x14ac:dyDescent="0.25">
      <c r="A233" s="8">
        <f t="shared" si="59"/>
        <v>-3.2832689999999998E-2</v>
      </c>
      <c r="B233" s="9">
        <v>3.2832689999999998E-2</v>
      </c>
      <c r="C233" s="9">
        <v>0.7288616</v>
      </c>
      <c r="D233" s="10">
        <f t="shared" si="60"/>
        <v>0.53283269</v>
      </c>
      <c r="E233" s="10">
        <f t="shared" si="61"/>
        <v>2.3899061504452663E-2</v>
      </c>
      <c r="F233" s="10">
        <f t="shared" si="62"/>
        <v>3.3363727702329141E-3</v>
      </c>
      <c r="G233" s="10">
        <f t="shared" si="72"/>
        <v>5.5972552236980156E-3</v>
      </c>
      <c r="H233" s="10">
        <f t="shared" si="63"/>
        <v>2.7235434274685579E-2</v>
      </c>
      <c r="I233" s="10">
        <f t="shared" si="64"/>
        <v>5.5972552236980139E-3</v>
      </c>
      <c r="J233" s="10">
        <f t="shared" si="65"/>
        <v>5.0161640499113374E-10</v>
      </c>
      <c r="K233" s="12">
        <f t="shared" si="66"/>
        <v>-4.5110721722921601E-11</v>
      </c>
      <c r="L233" s="10">
        <f t="shared" si="67"/>
        <v>0.72904181273174073</v>
      </c>
      <c r="M233" s="13">
        <f t="shared" si="68"/>
        <v>3.2476628681458653E-8</v>
      </c>
      <c r="N233" s="14">
        <f t="shared" si="69"/>
        <v>6.2470813903492527E-3</v>
      </c>
      <c r="O233" s="14">
        <f t="shared" si="70"/>
        <v>4.2227404686464366E-7</v>
      </c>
      <c r="P233" s="15">
        <v>231</v>
      </c>
      <c r="Q233" s="8">
        <f t="shared" si="71"/>
        <v>0.72903621515691652</v>
      </c>
      <c r="R233" s="201"/>
      <c r="S233" s="22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x14ac:dyDescent="0.25">
      <c r="A234" s="8">
        <f t="shared" si="59"/>
        <v>-3.2189290000000002E-2</v>
      </c>
      <c r="B234" s="9">
        <v>3.2189290000000002E-2</v>
      </c>
      <c r="C234" s="9">
        <v>0.7287884</v>
      </c>
      <c r="D234" s="10">
        <f t="shared" si="60"/>
        <v>0.53218929000000004</v>
      </c>
      <c r="E234" s="10">
        <f t="shared" si="61"/>
        <v>2.3748903428005199E-2</v>
      </c>
      <c r="F234" s="10">
        <f t="shared" si="62"/>
        <v>3.0764483563114342E-3</v>
      </c>
      <c r="G234" s="10">
        <f t="shared" si="72"/>
        <v>5.3639377429600659E-3</v>
      </c>
      <c r="H234" s="10">
        <f t="shared" si="63"/>
        <v>2.682535178431663E-2</v>
      </c>
      <c r="I234" s="10">
        <f t="shared" si="64"/>
        <v>5.3639377429600694E-3</v>
      </c>
      <c r="J234" s="10">
        <f t="shared" si="65"/>
        <v>4.7272330327485769E-10</v>
      </c>
      <c r="K234" s="12">
        <f t="shared" si="66"/>
        <v>-4.229969698889968E-11</v>
      </c>
      <c r="L234" s="10">
        <f t="shared" si="67"/>
        <v>0.72896085172079494</v>
      </c>
      <c r="M234" s="13">
        <f t="shared" si="68"/>
        <v>2.9739596005136508E-8</v>
      </c>
      <c r="N234" s="14">
        <f t="shared" si="69"/>
        <v>6.0215643818822689E-3</v>
      </c>
      <c r="O234" s="14">
        <f t="shared" si="70"/>
        <v>4.3247279622010907E-7</v>
      </c>
      <c r="P234" s="15">
        <v>232</v>
      </c>
      <c r="Q234" s="8">
        <f t="shared" si="71"/>
        <v>0.72895548748171157</v>
      </c>
      <c r="R234" s="201"/>
      <c r="S234" s="22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x14ac:dyDescent="0.25">
      <c r="A235" s="8">
        <f t="shared" si="59"/>
        <v>-3.155202E-2</v>
      </c>
      <c r="B235" s="9">
        <v>3.155202E-2</v>
      </c>
      <c r="C235" s="9">
        <v>0.72869090000000003</v>
      </c>
      <c r="D235" s="10">
        <f t="shared" si="60"/>
        <v>0.53155202000000001</v>
      </c>
      <c r="E235" s="10">
        <f t="shared" si="61"/>
        <v>2.3584653119703248E-2</v>
      </c>
      <c r="F235" s="10">
        <f t="shared" si="62"/>
        <v>2.8265804836866654E-3</v>
      </c>
      <c r="G235" s="10">
        <f t="shared" si="72"/>
        <v>5.1407859508637663E-3</v>
      </c>
      <c r="H235" s="10">
        <f t="shared" si="63"/>
        <v>2.6411233603389914E-2</v>
      </c>
      <c r="I235" s="10">
        <f t="shared" si="64"/>
        <v>5.1407859508637663E-3</v>
      </c>
      <c r="J235" s="10">
        <f t="shared" si="65"/>
        <v>4.4574632028693188E-10</v>
      </c>
      <c r="K235" s="12">
        <f t="shared" si="66"/>
        <v>-3.9688161567254562E-11</v>
      </c>
      <c r="L235" s="10">
        <f t="shared" si="67"/>
        <v>0.72888302425090534</v>
      </c>
      <c r="M235" s="13">
        <f t="shared" si="68"/>
        <v>3.6911727785927384E-8</v>
      </c>
      <c r="N235" s="14">
        <f t="shared" si="69"/>
        <v>5.8046872941186966E-3</v>
      </c>
      <c r="O235" s="14">
        <f t="shared" si="70"/>
        <v>4.4076499357570076E-7</v>
      </c>
      <c r="P235" s="15">
        <v>233</v>
      </c>
      <c r="Q235" s="8">
        <f t="shared" si="71"/>
        <v>0.72887788318067237</v>
      </c>
      <c r="R235" s="201"/>
      <c r="S235" s="22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x14ac:dyDescent="0.25">
      <c r="A236" s="8">
        <f t="shared" si="59"/>
        <v>-3.0921219999999999E-2</v>
      </c>
      <c r="B236" s="9">
        <v>3.0921219999999999E-2</v>
      </c>
      <c r="C236" s="9">
        <v>0.72862570000000004</v>
      </c>
      <c r="D236" s="10">
        <f t="shared" si="60"/>
        <v>0.53092121999999997</v>
      </c>
      <c r="E236" s="10">
        <f t="shared" si="61"/>
        <v>2.3405876212690465E-2</v>
      </c>
      <c r="F236" s="10">
        <f t="shared" si="62"/>
        <v>2.5878448757371813E-3</v>
      </c>
      <c r="G236" s="10">
        <f t="shared" si="72"/>
        <v>4.927498491012693E-3</v>
      </c>
      <c r="H236" s="10">
        <f t="shared" si="63"/>
        <v>2.5993721088427648E-2</v>
      </c>
      <c r="I236" s="10">
        <f t="shared" si="64"/>
        <v>4.9274984910126912E-3</v>
      </c>
      <c r="J236" s="10">
        <f t="shared" si="65"/>
        <v>4.2055966007618662E-10</v>
      </c>
      <c r="K236" s="12">
        <f t="shared" si="66"/>
        <v>-3.7261957894185313E-11</v>
      </c>
      <c r="L236" s="10">
        <f t="shared" si="67"/>
        <v>0.7288086641202558</v>
      </c>
      <c r="M236" s="13">
        <f t="shared" si="68"/>
        <v>3.3475869300963283E-8</v>
      </c>
      <c r="N236" s="14">
        <f t="shared" si="69"/>
        <v>5.5962838826837235E-3</v>
      </c>
      <c r="O236" s="14">
        <f t="shared" si="70"/>
        <v>4.4727390011257605E-7</v>
      </c>
      <c r="P236" s="15">
        <v>234</v>
      </c>
      <c r="Q236" s="8">
        <f t="shared" si="71"/>
        <v>0.72880373635341733</v>
      </c>
      <c r="R236" s="201"/>
      <c r="S236" s="22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x14ac:dyDescent="0.25">
      <c r="A237" s="8">
        <f t="shared" si="59"/>
        <v>-3.0297210000000002E-2</v>
      </c>
      <c r="B237" s="9">
        <v>3.0297210000000002E-2</v>
      </c>
      <c r="C237" s="9">
        <v>0.72854980000000003</v>
      </c>
      <c r="D237" s="10">
        <f t="shared" si="60"/>
        <v>0.53029720999999996</v>
      </c>
      <c r="E237" s="10">
        <f t="shared" si="61"/>
        <v>2.3212301308638168E-2</v>
      </c>
      <c r="F237" s="10">
        <f t="shared" si="62"/>
        <v>2.3611514524255694E-3</v>
      </c>
      <c r="G237" s="10">
        <f t="shared" si="72"/>
        <v>4.7237568418916041E-3</v>
      </c>
      <c r="H237" s="10">
        <f t="shared" si="63"/>
        <v>2.5573452761063736E-2</v>
      </c>
      <c r="I237" s="10">
        <f t="shared" si="64"/>
        <v>4.7237568418916059E-3</v>
      </c>
      <c r="J237" s="10">
        <f t="shared" si="65"/>
        <v>3.9704465957442879E-10</v>
      </c>
      <c r="K237" s="12">
        <f t="shared" si="66"/>
        <v>-3.500783656829731E-11</v>
      </c>
      <c r="L237" s="10">
        <f t="shared" si="67"/>
        <v>0.72873805361442079</v>
      </c>
      <c r="M237" s="13">
        <f t="shared" si="68"/>
        <v>3.5439423342481536E-8</v>
      </c>
      <c r="N237" s="14">
        <f t="shared" si="69"/>
        <v>5.3961714669335257E-3</v>
      </c>
      <c r="O237" s="14">
        <f t="shared" si="70"/>
        <v>4.5214142797026556E-7</v>
      </c>
      <c r="P237" s="15">
        <v>235</v>
      </c>
      <c r="Q237" s="8">
        <f t="shared" si="71"/>
        <v>0.72873332960411619</v>
      </c>
      <c r="R237" s="201"/>
      <c r="S237" s="22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x14ac:dyDescent="0.25">
      <c r="A238" s="8">
        <f t="shared" si="59"/>
        <v>-2.9680640000000001E-2</v>
      </c>
      <c r="B238" s="9">
        <v>2.9680640000000001E-2</v>
      </c>
      <c r="C238" s="9">
        <v>0.72853179999999995</v>
      </c>
      <c r="D238" s="10">
        <f t="shared" si="60"/>
        <v>0.52968064000000004</v>
      </c>
      <c r="E238" s="10">
        <f t="shared" si="61"/>
        <v>2.3003961490259087E-2</v>
      </c>
      <c r="F238" s="10">
        <f t="shared" si="62"/>
        <v>2.1473398343636457E-3</v>
      </c>
      <c r="G238" s="10">
        <f t="shared" si="72"/>
        <v>4.5293383002755622E-3</v>
      </c>
      <c r="H238" s="10">
        <f t="shared" si="63"/>
        <v>2.5151301324622732E-2</v>
      </c>
      <c r="I238" s="10">
        <f t="shared" si="64"/>
        <v>4.5293383002755622E-3</v>
      </c>
      <c r="J238" s="10">
        <f t="shared" si="65"/>
        <v>3.7510170643881602E-10</v>
      </c>
      <c r="K238" s="12">
        <f t="shared" si="66"/>
        <v>-3.2914553250950556E-11</v>
      </c>
      <c r="L238" s="10">
        <f t="shared" si="67"/>
        <v>0.7286714532811378</v>
      </c>
      <c r="M238" s="13">
        <f t="shared" si="68"/>
        <v>1.9503038932568093E-8</v>
      </c>
      <c r="N238" s="14">
        <f t="shared" si="69"/>
        <v>5.2042605972027842E-3</v>
      </c>
      <c r="O238" s="14">
        <f t="shared" si="70"/>
        <v>4.5552010688951732E-7</v>
      </c>
      <c r="P238" s="15">
        <v>236</v>
      </c>
      <c r="Q238" s="8">
        <f t="shared" si="71"/>
        <v>0.72866692370327157</v>
      </c>
      <c r="R238" s="201"/>
      <c r="S238" s="22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x14ac:dyDescent="0.25">
      <c r="A239" s="8">
        <f t="shared" si="59"/>
        <v>-2.9071900000000001E-2</v>
      </c>
      <c r="B239" s="9">
        <v>2.9071900000000001E-2</v>
      </c>
      <c r="C239" s="9">
        <v>0.72848729999999995</v>
      </c>
      <c r="D239" s="10">
        <f t="shared" si="60"/>
        <v>0.52907190000000004</v>
      </c>
      <c r="E239" s="10">
        <f t="shared" si="61"/>
        <v>2.278103106127511E-2</v>
      </c>
      <c r="F239" s="10">
        <f t="shared" si="62"/>
        <v>1.9469435182535902E-3</v>
      </c>
      <c r="G239" s="10">
        <f t="shared" si="72"/>
        <v>4.3439250658439173E-3</v>
      </c>
      <c r="H239" s="10">
        <f t="shared" si="63"/>
        <v>2.4727974579528703E-2</v>
      </c>
      <c r="I239" s="10">
        <f t="shared" si="64"/>
        <v>4.3439250658439147E-3</v>
      </c>
      <c r="J239" s="10">
        <f t="shared" si="65"/>
        <v>3.5462738347742992E-10</v>
      </c>
      <c r="K239" s="12">
        <f t="shared" si="66"/>
        <v>-3.0970679306465953E-11</v>
      </c>
      <c r="L239" s="10">
        <f t="shared" si="67"/>
        <v>0.72860902849666787</v>
      </c>
      <c r="M239" s="13">
        <f t="shared" si="68"/>
        <v>1.481782690103099E-8</v>
      </c>
      <c r="N239" s="14">
        <f t="shared" si="69"/>
        <v>5.0203659061205646E-3</v>
      </c>
      <c r="O239" s="14">
        <f t="shared" si="70"/>
        <v>4.5757221039418013E-7</v>
      </c>
      <c r="P239" s="15">
        <v>237</v>
      </c>
      <c r="Q239" s="8">
        <f t="shared" si="71"/>
        <v>0.72860468434500925</v>
      </c>
      <c r="R239" s="201"/>
      <c r="S239" s="22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x14ac:dyDescent="0.25">
      <c r="A240" s="8">
        <f t="shared" si="59"/>
        <v>-2.8471090000000001E-2</v>
      </c>
      <c r="B240" s="9">
        <v>2.8471090000000001E-2</v>
      </c>
      <c r="C240" s="9">
        <v>0.72849010000000003</v>
      </c>
      <c r="D240" s="10">
        <f t="shared" si="60"/>
        <v>0.52847109000000003</v>
      </c>
      <c r="E240" s="10">
        <f t="shared" si="61"/>
        <v>2.2543782711609325E-2</v>
      </c>
      <c r="F240" s="10">
        <f t="shared" si="62"/>
        <v>1.7601940871408729E-3</v>
      </c>
      <c r="G240" s="10">
        <f t="shared" si="72"/>
        <v>4.1671128657339469E-3</v>
      </c>
      <c r="H240" s="10">
        <f t="shared" si="63"/>
        <v>2.4303976798750199E-2</v>
      </c>
      <c r="I240" s="10">
        <f t="shared" si="64"/>
        <v>4.1671128657339461E-3</v>
      </c>
      <c r="J240" s="10">
        <f t="shared" si="65"/>
        <v>3.3551585573305132E-10</v>
      </c>
      <c r="K240" s="12">
        <f t="shared" si="66"/>
        <v>-2.916472392665929E-11</v>
      </c>
      <c r="L240" s="10">
        <f t="shared" si="67"/>
        <v>0.72855085078204651</v>
      </c>
      <c r="M240" s="13">
        <f t="shared" si="68"/>
        <v>3.6906575192590909E-9</v>
      </c>
      <c r="N240" s="14">
        <f t="shared" si="69"/>
        <v>4.8442110121476893E-3</v>
      </c>
      <c r="O240" s="14">
        <f t="shared" si="70"/>
        <v>4.5846189987692685E-7</v>
      </c>
      <c r="P240" s="15">
        <v>238</v>
      </c>
      <c r="Q240" s="8">
        <f t="shared" si="71"/>
        <v>0.72854668345470364</v>
      </c>
      <c r="R240" s="201"/>
      <c r="S240" s="22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x14ac:dyDescent="0.25">
      <c r="A241" s="8">
        <f t="shared" si="59"/>
        <v>-2.78786E-2</v>
      </c>
      <c r="B241" s="9">
        <v>2.78786E-2</v>
      </c>
      <c r="C241" s="9">
        <v>0.72845939999999998</v>
      </c>
      <c r="D241" s="10">
        <f t="shared" si="60"/>
        <v>0.52787859999999998</v>
      </c>
      <c r="E241" s="10">
        <f t="shared" si="61"/>
        <v>2.229279648116244E-2</v>
      </c>
      <c r="F241" s="10">
        <f t="shared" si="62"/>
        <v>1.5872133567296457E-3</v>
      </c>
      <c r="G241" s="10">
        <f t="shared" si="72"/>
        <v>3.9985898444300123E-3</v>
      </c>
      <c r="H241" s="10">
        <f t="shared" si="63"/>
        <v>2.3880009837892086E-2</v>
      </c>
      <c r="I241" s="10">
        <f t="shared" si="64"/>
        <v>3.9985898444300115E-3</v>
      </c>
      <c r="J241" s="10">
        <f t="shared" si="65"/>
        <v>3.1767790194551555E-10</v>
      </c>
      <c r="K241" s="12">
        <f t="shared" si="66"/>
        <v>-2.7486939353475874E-11</v>
      </c>
      <c r="L241" s="10">
        <f t="shared" si="67"/>
        <v>0.72849695765904854</v>
      </c>
      <c r="M241" s="13">
        <f t="shared" si="68"/>
        <v>1.4105777532078317E-9</v>
      </c>
      <c r="N241" s="14">
        <f t="shared" si="69"/>
        <v>4.675604851986705E-3</v>
      </c>
      <c r="O241" s="14">
        <f t="shared" si="70"/>
        <v>4.5834932045698983E-7</v>
      </c>
      <c r="P241" s="15">
        <v>239</v>
      </c>
      <c r="Q241" s="8">
        <f t="shared" si="71"/>
        <v>0.72849295886604082</v>
      </c>
      <c r="R241" s="201"/>
      <c r="S241" s="22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x14ac:dyDescent="0.25">
      <c r="A242" s="8">
        <f t="shared" si="59"/>
        <v>-2.7295079999999999E-2</v>
      </c>
      <c r="B242" s="9">
        <v>2.7295079999999999E-2</v>
      </c>
      <c r="C242" s="9">
        <v>0.72839019999999999</v>
      </c>
      <c r="D242" s="10">
        <f t="shared" si="60"/>
        <v>0.52729508000000003</v>
      </c>
      <c r="E242" s="10">
        <f t="shared" si="61"/>
        <v>2.2028975609599259E-2</v>
      </c>
      <c r="F242" s="10">
        <f t="shared" si="62"/>
        <v>1.4279878514092761E-3</v>
      </c>
      <c r="G242" s="10">
        <f t="shared" si="72"/>
        <v>3.8381162379542699E-3</v>
      </c>
      <c r="H242" s="10">
        <f t="shared" si="63"/>
        <v>2.3456963461008534E-2</v>
      </c>
      <c r="I242" s="10">
        <f t="shared" si="64"/>
        <v>3.8381162379542712E-3</v>
      </c>
      <c r="J242" s="10">
        <f t="shared" si="65"/>
        <v>3.0103719398899172E-10</v>
      </c>
      <c r="K242" s="12">
        <f t="shared" si="66"/>
        <v>-2.5928918978259555E-11</v>
      </c>
      <c r="L242" s="10">
        <f t="shared" si="67"/>
        <v>0.72844734470258909</v>
      </c>
      <c r="M242" s="13">
        <f t="shared" si="68"/>
        <v>3.2655170339974896E-9</v>
      </c>
      <c r="N242" s="14">
        <f t="shared" si="69"/>
        <v>4.5144221787478764E-3</v>
      </c>
      <c r="O242" s="14">
        <f t="shared" si="70"/>
        <v>4.5738972555272346E-7</v>
      </c>
      <c r="P242" s="15">
        <v>240</v>
      </c>
      <c r="Q242" s="8">
        <f t="shared" si="71"/>
        <v>0.72844350639374733</v>
      </c>
      <c r="R242" s="201"/>
      <c r="S242" s="22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x14ac:dyDescent="0.25">
      <c r="A243" s="8">
        <f t="shared" si="59"/>
        <v>-2.6720529999999999E-2</v>
      </c>
      <c r="B243" s="9">
        <v>2.6720529999999999E-2</v>
      </c>
      <c r="C243" s="9">
        <v>0.72834399999999999</v>
      </c>
      <c r="D243" s="10">
        <f t="shared" si="60"/>
        <v>0.52672052999999996</v>
      </c>
      <c r="E243" s="10">
        <f t="shared" si="61"/>
        <v>2.1753113837425085E-2</v>
      </c>
      <c r="F243" s="10">
        <f t="shared" si="62"/>
        <v>1.2821389359658365E-3</v>
      </c>
      <c r="G243" s="10">
        <f t="shared" si="72"/>
        <v>3.6852769411048706E-3</v>
      </c>
      <c r="H243" s="10">
        <f t="shared" si="63"/>
        <v>2.3035252773390923E-2</v>
      </c>
      <c r="I243" s="10">
        <f t="shared" si="64"/>
        <v>3.6852769411048689E-3</v>
      </c>
      <c r="J243" s="10">
        <f t="shared" si="65"/>
        <v>2.8550420717680329E-10</v>
      </c>
      <c r="K243" s="12">
        <f t="shared" si="66"/>
        <v>-2.4481161512444836E-11</v>
      </c>
      <c r="L243" s="10">
        <f t="shared" si="67"/>
        <v>0.7284018939004715</v>
      </c>
      <c r="M243" s="13">
        <f t="shared" si="68"/>
        <v>3.3517037118046683E-9</v>
      </c>
      <c r="N243" s="14">
        <f t="shared" si="69"/>
        <v>4.3603541220325571E-3</v>
      </c>
      <c r="O243" s="14">
        <f t="shared" si="70"/>
        <v>4.5572920020927476E-7</v>
      </c>
      <c r="P243" s="15">
        <v>241</v>
      </c>
      <c r="Q243" s="8">
        <f t="shared" si="71"/>
        <v>0.72839820844078762</v>
      </c>
      <c r="R243" s="201"/>
      <c r="S243" s="22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x14ac:dyDescent="0.25">
      <c r="A244" s="8">
        <f t="shared" si="59"/>
        <v>-2.61552E-2</v>
      </c>
      <c r="B244" s="9">
        <v>2.61552E-2</v>
      </c>
      <c r="C244" s="9">
        <v>0.72836199999999995</v>
      </c>
      <c r="D244" s="10">
        <f t="shared" si="60"/>
        <v>0.52615520000000005</v>
      </c>
      <c r="E244" s="10">
        <f t="shared" si="61"/>
        <v>2.1466249369257173E-2</v>
      </c>
      <c r="F244" s="10">
        <f t="shared" si="62"/>
        <v>1.1492108476862436E-3</v>
      </c>
      <c r="G244" s="10">
        <f t="shared" si="72"/>
        <v>3.5397395120535941E-3</v>
      </c>
      <c r="H244" s="10">
        <f t="shared" si="63"/>
        <v>2.2615460216943419E-2</v>
      </c>
      <c r="I244" s="10">
        <f t="shared" si="64"/>
        <v>3.5397395120535923E-3</v>
      </c>
      <c r="J244" s="10">
        <f t="shared" si="65"/>
        <v>2.7100298904987897E-10</v>
      </c>
      <c r="K244" s="12">
        <f t="shared" si="66"/>
        <v>-2.3135562328018602E-11</v>
      </c>
      <c r="L244" s="10">
        <f t="shared" si="67"/>
        <v>0.72836046336880766</v>
      </c>
      <c r="M244" s="13">
        <f t="shared" si="68"/>
        <v>2.3612354211164544E-12</v>
      </c>
      <c r="N244" s="14">
        <f t="shared" si="69"/>
        <v>4.2131659026016935E-3</v>
      </c>
      <c r="O244" s="14">
        <f t="shared" si="70"/>
        <v>4.5350310348664373E-7</v>
      </c>
      <c r="P244" s="15">
        <v>242</v>
      </c>
      <c r="Q244" s="8">
        <f t="shared" si="71"/>
        <v>0.72835692345576308</v>
      </c>
      <c r="R244" s="201"/>
      <c r="S244" s="22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x14ac:dyDescent="0.25">
      <c r="A245" s="8">
        <f t="shared" si="59"/>
        <v>-2.5599719999999999E-2</v>
      </c>
      <c r="B245" s="9">
        <v>2.5599719999999999E-2</v>
      </c>
      <c r="C245" s="9">
        <v>0.72832520000000001</v>
      </c>
      <c r="D245" s="10">
        <f t="shared" si="60"/>
        <v>0.52559971999999999</v>
      </c>
      <c r="E245" s="10">
        <f t="shared" si="61"/>
        <v>2.1169742343294846E-2</v>
      </c>
      <c r="F245" s="10">
        <f t="shared" si="62"/>
        <v>1.0287014068373042E-3</v>
      </c>
      <c r="G245" s="10">
        <f t="shared" si="72"/>
        <v>3.4012759923958014E-3</v>
      </c>
      <c r="H245" s="10">
        <f t="shared" si="63"/>
        <v>2.2198443750132153E-2</v>
      </c>
      <c r="I245" s="10">
        <f t="shared" si="64"/>
        <v>3.4012759923957988E-3</v>
      </c>
      <c r="J245" s="10">
        <f t="shared" si="65"/>
        <v>2.5747204797740694E-10</v>
      </c>
      <c r="K245" s="12">
        <f t="shared" si="66"/>
        <v>-2.1885468968673096E-11</v>
      </c>
      <c r="L245" s="10">
        <f t="shared" si="67"/>
        <v>0.72832289691194174</v>
      </c>
      <c r="M245" s="13">
        <f t="shared" si="68"/>
        <v>5.3042146041190706E-12</v>
      </c>
      <c r="N245" s="14">
        <f t="shared" si="69"/>
        <v>4.0727200677132102E-3</v>
      </c>
      <c r="O245" s="14">
        <f t="shared" si="70"/>
        <v>4.5083714627885357E-7</v>
      </c>
      <c r="P245" s="15">
        <v>243</v>
      </c>
      <c r="Q245" s="8">
        <f t="shared" si="71"/>
        <v>0.72831949547101471</v>
      </c>
      <c r="R245" s="201"/>
      <c r="S245" s="22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x14ac:dyDescent="0.25">
      <c r="A246" s="8">
        <f t="shared" si="59"/>
        <v>-2.505394E-2</v>
      </c>
      <c r="B246" s="9">
        <v>2.505394E-2</v>
      </c>
      <c r="C246" s="9">
        <v>0.72830059999999996</v>
      </c>
      <c r="D246" s="10">
        <f t="shared" si="60"/>
        <v>0.52505394000000005</v>
      </c>
      <c r="E246" s="10">
        <f t="shared" si="61"/>
        <v>2.0864629551084164E-2</v>
      </c>
      <c r="F246" s="10">
        <f t="shared" si="62"/>
        <v>9.1983676992786424E-4</v>
      </c>
      <c r="G246" s="10">
        <f t="shared" si="72"/>
        <v>3.2694734341523965E-3</v>
      </c>
      <c r="H246" s="10">
        <f t="shared" si="63"/>
        <v>2.1784466321012028E-2</v>
      </c>
      <c r="I246" s="10">
        <f t="shared" si="64"/>
        <v>3.2694734341523961E-3</v>
      </c>
      <c r="J246" s="10">
        <f t="shared" si="65"/>
        <v>2.4483557598688824E-10</v>
      </c>
      <c r="K246" s="12">
        <f t="shared" si="66"/>
        <v>-2.0723014394107943E-11</v>
      </c>
      <c r="L246" s="10">
        <f t="shared" si="67"/>
        <v>0.72828895377552261</v>
      </c>
      <c r="M246" s="13">
        <f t="shared" si="68"/>
        <v>1.3563454457699897E-10</v>
      </c>
      <c r="N246" s="14">
        <f t="shared" si="69"/>
        <v>3.9386828959627161E-3</v>
      </c>
      <c r="O246" s="14">
        <f t="shared" si="70"/>
        <v>4.478413037764582E-7</v>
      </c>
      <c r="P246" s="15">
        <v>244</v>
      </c>
      <c r="Q246" s="8">
        <f t="shared" si="71"/>
        <v>0.7282856841451868</v>
      </c>
      <c r="R246" s="201"/>
      <c r="S246" s="22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x14ac:dyDescent="0.25">
      <c r="A247" s="8">
        <f t="shared" si="59"/>
        <v>-2.4517710000000002E-2</v>
      </c>
      <c r="B247" s="9">
        <v>2.4517710000000002E-2</v>
      </c>
      <c r="C247" s="9">
        <v>0.72828420000000005</v>
      </c>
      <c r="D247" s="10">
        <f t="shared" si="60"/>
        <v>0.52451771000000003</v>
      </c>
      <c r="E247" s="10">
        <f t="shared" si="61"/>
        <v>2.0551963170915115E-2</v>
      </c>
      <c r="F247" s="10">
        <f t="shared" si="62"/>
        <v>8.2180287525968608E-4</v>
      </c>
      <c r="G247" s="10">
        <f t="shared" si="72"/>
        <v>3.1439437208008059E-3</v>
      </c>
      <c r="H247" s="10">
        <f t="shared" si="63"/>
        <v>2.1373766046174799E-2</v>
      </c>
      <c r="I247" s="10">
        <f t="shared" si="64"/>
        <v>3.1439437208008081E-3</v>
      </c>
      <c r="J247" s="10">
        <f t="shared" si="65"/>
        <v>2.3302439469095764E-10</v>
      </c>
      <c r="K247" s="12">
        <f t="shared" si="66"/>
        <v>-1.9641053208981262E-11</v>
      </c>
      <c r="L247" s="10">
        <f t="shared" si="67"/>
        <v>0.72825838073900961</v>
      </c>
      <c r="M247" s="13">
        <f t="shared" si="68"/>
        <v>6.6663423809214521E-10</v>
      </c>
      <c r="N247" s="14">
        <f t="shared" si="69"/>
        <v>3.8107361905365686E-3</v>
      </c>
      <c r="O247" s="14">
        <f t="shared" si="70"/>
        <v>4.4461219769631512E-7</v>
      </c>
      <c r="P247" s="15">
        <v>245</v>
      </c>
      <c r="Q247" s="8">
        <f t="shared" si="71"/>
        <v>0.72825523664589864</v>
      </c>
      <c r="R247" s="201"/>
      <c r="S247" s="22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x14ac:dyDescent="0.25">
      <c r="A248" s="8">
        <f t="shared" si="59"/>
        <v>-2.3990839999999999E-2</v>
      </c>
      <c r="B248" s="9">
        <v>2.3990839999999999E-2</v>
      </c>
      <c r="C248" s="9">
        <v>0.72827350000000002</v>
      </c>
      <c r="D248" s="10">
        <f t="shared" si="60"/>
        <v>0.52399083999999996</v>
      </c>
      <c r="E248" s="10">
        <f t="shared" si="61"/>
        <v>2.0232763973014468E-2</v>
      </c>
      <c r="F248" s="10">
        <f t="shared" si="62"/>
        <v>7.337623581393373E-4</v>
      </c>
      <c r="G248" s="10">
        <f t="shared" si="72"/>
        <v>3.0243134468717001E-3</v>
      </c>
      <c r="H248" s="10">
        <f t="shared" si="63"/>
        <v>2.0966526331153805E-2</v>
      </c>
      <c r="I248" s="10">
        <f t="shared" si="64"/>
        <v>3.0243134468717009E-3</v>
      </c>
      <c r="J248" s="10">
        <f t="shared" si="65"/>
        <v>2.2197449355172131E-10</v>
      </c>
      <c r="K248" s="12">
        <f t="shared" si="66"/>
        <v>-1.8633012893025645E-11</v>
      </c>
      <c r="L248" s="10">
        <f t="shared" si="67"/>
        <v>0.7282309173591005</v>
      </c>
      <c r="M248" s="13">
        <f t="shared" si="68"/>
        <v>1.8132813059769078E-9</v>
      </c>
      <c r="N248" s="14">
        <f t="shared" si="69"/>
        <v>3.688567636009903E-3</v>
      </c>
      <c r="O248" s="14">
        <f t="shared" si="70"/>
        <v>4.4123362778765029E-7</v>
      </c>
      <c r="P248" s="15">
        <v>246</v>
      </c>
      <c r="Q248" s="8">
        <f t="shared" si="71"/>
        <v>0.72822789290329382</v>
      </c>
      <c r="R248" s="201"/>
      <c r="S248" s="22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x14ac:dyDescent="0.25">
      <c r="A249" s="8">
        <f t="shared" si="59"/>
        <v>-2.3473029999999999E-2</v>
      </c>
      <c r="B249" s="9">
        <v>2.3473029999999999E-2</v>
      </c>
      <c r="C249" s="9">
        <v>0.72831489999999999</v>
      </c>
      <c r="D249" s="10">
        <f t="shared" si="60"/>
        <v>0.52347303000000001</v>
      </c>
      <c r="E249" s="10">
        <f t="shared" si="61"/>
        <v>1.990795384344855E-2</v>
      </c>
      <c r="F249" s="10">
        <f t="shared" si="62"/>
        <v>6.5486712139946194E-4</v>
      </c>
      <c r="G249" s="10">
        <f t="shared" si="72"/>
        <v>2.9102088235267009E-3</v>
      </c>
      <c r="H249" s="10">
        <f t="shared" si="63"/>
        <v>2.056282096484801E-2</v>
      </c>
      <c r="I249" s="10">
        <f t="shared" si="64"/>
        <v>2.9102088235267031E-3</v>
      </c>
      <c r="J249" s="10">
        <f t="shared" si="65"/>
        <v>2.1162528639370088E-10</v>
      </c>
      <c r="K249" s="12">
        <f t="shared" si="66"/>
        <v>-1.7692731708487683E-11</v>
      </c>
      <c r="L249" s="10">
        <f t="shared" si="67"/>
        <v>0.72820629985880592</v>
      </c>
      <c r="M249" s="13">
        <f t="shared" si="68"/>
        <v>1.1793990667372089E-8</v>
      </c>
      <c r="N249" s="14">
        <f t="shared" si="69"/>
        <v>3.5718559965646391E-3</v>
      </c>
      <c r="O249" s="14">
        <f t="shared" si="70"/>
        <v>4.3777698158909241E-7</v>
      </c>
      <c r="P249" s="15">
        <v>247</v>
      </c>
      <c r="Q249" s="8">
        <f t="shared" si="71"/>
        <v>0.72820338951420982</v>
      </c>
      <c r="R249" s="201"/>
      <c r="S249" s="22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x14ac:dyDescent="0.25">
      <c r="A250" s="8">
        <f t="shared" si="59"/>
        <v>-2.2964990000000001E-2</v>
      </c>
      <c r="B250" s="9">
        <v>2.2964990000000001E-2</v>
      </c>
      <c r="C250" s="9">
        <v>0.728294</v>
      </c>
      <c r="D250" s="10">
        <f t="shared" si="60"/>
        <v>0.52296498999999996</v>
      </c>
      <c r="E250" s="10">
        <f t="shared" si="61"/>
        <v>1.9579066468324857E-2</v>
      </c>
      <c r="F250" s="10">
        <f t="shared" si="62"/>
        <v>5.844293652707721E-4</v>
      </c>
      <c r="G250" s="10">
        <f t="shared" si="72"/>
        <v>2.8014939644639397E-3</v>
      </c>
      <c r="H250" s="10">
        <f t="shared" si="63"/>
        <v>2.016349583359563E-2</v>
      </c>
      <c r="I250" s="10">
        <f t="shared" si="64"/>
        <v>2.8014939644639388E-3</v>
      </c>
      <c r="J250" s="10">
        <f t="shared" si="65"/>
        <v>2.0194043210796462E-10</v>
      </c>
      <c r="K250" s="12">
        <f t="shared" si="66"/>
        <v>-1.6816321654360787E-11</v>
      </c>
      <c r="L250" s="10">
        <f t="shared" si="67"/>
        <v>0.72818431448443632</v>
      </c>
      <c r="M250" s="13">
        <f t="shared" si="68"/>
        <v>1.2030912324468827E-8</v>
      </c>
      <c r="N250" s="14">
        <f t="shared" si="69"/>
        <v>3.4605158956757666E-3</v>
      </c>
      <c r="O250" s="14">
        <f t="shared" si="70"/>
        <v>4.3430990581816707E-7</v>
      </c>
      <c r="P250" s="15">
        <v>248</v>
      </c>
      <c r="Q250" s="8">
        <f t="shared" si="71"/>
        <v>0.72818151286086608</v>
      </c>
      <c r="R250" s="201"/>
      <c r="S250" s="22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x14ac:dyDescent="0.25">
      <c r="A251" s="8">
        <f t="shared" si="59"/>
        <v>-2.2466259999999998E-2</v>
      </c>
      <c r="B251" s="9">
        <v>2.2466259999999998E-2</v>
      </c>
      <c r="C251" s="9">
        <v>0.72832870000000005</v>
      </c>
      <c r="D251" s="10">
        <f t="shared" si="60"/>
        <v>0.52246625999999996</v>
      </c>
      <c r="E251" s="10">
        <f t="shared" si="61"/>
        <v>1.9246857647332249E-2</v>
      </c>
      <c r="F251" s="10">
        <f t="shared" si="62"/>
        <v>5.2160964492903273E-4</v>
      </c>
      <c r="G251" s="10">
        <f t="shared" si="72"/>
        <v>2.6977925148744253E-3</v>
      </c>
      <c r="H251" s="10">
        <f t="shared" si="63"/>
        <v>1.9768467292261283E-2</v>
      </c>
      <c r="I251" s="10">
        <f t="shared" si="64"/>
        <v>2.6977925148744249E-3</v>
      </c>
      <c r="J251" s="10">
        <f t="shared" si="65"/>
        <v>1.9286429082027916E-10</v>
      </c>
      <c r="K251" s="12">
        <f t="shared" si="66"/>
        <v>-1.5998211631533102E-11</v>
      </c>
      <c r="L251" s="10">
        <f t="shared" si="67"/>
        <v>0.72816470014369561</v>
      </c>
      <c r="M251" s="13">
        <f t="shared" si="68"/>
        <v>2.6895952867877633E-8</v>
      </c>
      <c r="N251" s="14">
        <f t="shared" si="69"/>
        <v>3.3542089215959341E-3</v>
      </c>
      <c r="O251" s="14">
        <f t="shared" si="70"/>
        <v>4.3088249901317789E-7</v>
      </c>
      <c r="P251" s="15">
        <v>249</v>
      </c>
      <c r="Q251" s="8">
        <f t="shared" si="71"/>
        <v>0.7281620022273565</v>
      </c>
      <c r="R251" s="201"/>
      <c r="S251" s="22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x14ac:dyDescent="0.25">
      <c r="A252" s="8">
        <f t="shared" si="59"/>
        <v>-2.197721E-2</v>
      </c>
      <c r="B252" s="9">
        <v>2.197721E-2</v>
      </c>
      <c r="C252" s="9">
        <v>0.72830309999999998</v>
      </c>
      <c r="D252" s="10">
        <f t="shared" si="60"/>
        <v>0.52197720999999997</v>
      </c>
      <c r="E252" s="10">
        <f t="shared" si="61"/>
        <v>1.8912571673107358E-2</v>
      </c>
      <c r="F252" s="10">
        <f t="shared" si="62"/>
        <v>4.6571754028033435E-4</v>
      </c>
      <c r="G252" s="10">
        <f t="shared" si="72"/>
        <v>2.5989206022517582E-3</v>
      </c>
      <c r="H252" s="10">
        <f t="shared" si="63"/>
        <v>1.9378289213387693E-2</v>
      </c>
      <c r="I252" s="10">
        <f t="shared" si="64"/>
        <v>2.5989206022517574E-3</v>
      </c>
      <c r="J252" s="10">
        <f t="shared" si="65"/>
        <v>1.8436055031875308E-10</v>
      </c>
      <c r="K252" s="12">
        <f t="shared" si="66"/>
        <v>-1.5234642424863275E-11</v>
      </c>
      <c r="L252" s="10">
        <f t="shared" si="67"/>
        <v>0.72814724222108429</v>
      </c>
      <c r="M252" s="13">
        <f t="shared" si="68"/>
        <v>2.4291647248532473E-8</v>
      </c>
      <c r="N252" s="14">
        <f t="shared" si="69"/>
        <v>3.2527872734781247E-3</v>
      </c>
      <c r="O252" s="14">
        <f t="shared" si="70"/>
        <v>4.2754162374065041E-7</v>
      </c>
      <c r="P252" s="15">
        <v>250</v>
      </c>
      <c r="Q252" s="8">
        <f t="shared" si="71"/>
        <v>0.72814464318207661</v>
      </c>
      <c r="R252" s="201"/>
      <c r="S252" s="22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x14ac:dyDescent="0.25">
      <c r="A253" s="8">
        <f t="shared" si="59"/>
        <v>-2.149771E-2</v>
      </c>
      <c r="B253" s="9">
        <v>2.149771E-2</v>
      </c>
      <c r="C253" s="9">
        <v>0.72828590000000004</v>
      </c>
      <c r="D253" s="10">
        <f t="shared" si="60"/>
        <v>0.52149771</v>
      </c>
      <c r="E253" s="10">
        <f t="shared" si="61"/>
        <v>1.8577064258785726E-2</v>
      </c>
      <c r="F253" s="10">
        <f t="shared" si="62"/>
        <v>4.1604106017342356E-4</v>
      </c>
      <c r="G253" s="10">
        <f t="shared" si="72"/>
        <v>2.5046045046538418E-3</v>
      </c>
      <c r="H253" s="10">
        <f t="shared" si="63"/>
        <v>1.8993105318959147E-2</v>
      </c>
      <c r="I253" s="10">
        <f t="shared" si="64"/>
        <v>2.5046045046538444E-3</v>
      </c>
      <c r="J253" s="10">
        <f t="shared" si="65"/>
        <v>1.7638700810187143E-10</v>
      </c>
      <c r="K253" s="12">
        <f t="shared" si="66"/>
        <v>-1.4521377423307994E-11</v>
      </c>
      <c r="L253" s="10">
        <f t="shared" si="67"/>
        <v>0.72813171931168119</v>
      </c>
      <c r="M253" s="13">
        <f t="shared" si="68"/>
        <v>2.3771684650474407E-8</v>
      </c>
      <c r="N253" s="14">
        <f t="shared" si="69"/>
        <v>3.1560050823324494E-3</v>
      </c>
      <c r="O253" s="14">
        <f t="shared" si="70"/>
        <v>4.2432271260002021E-7</v>
      </c>
      <c r="P253" s="15">
        <v>251</v>
      </c>
      <c r="Q253" s="8">
        <f t="shared" si="71"/>
        <v>0.72812921459385405</v>
      </c>
      <c r="R253" s="201"/>
      <c r="S253" s="22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x14ac:dyDescent="0.25">
      <c r="A254" s="8">
        <f t="shared" si="59"/>
        <v>-2.1027179999999999E-2</v>
      </c>
      <c r="B254" s="9">
        <v>2.1027179999999999E-2</v>
      </c>
      <c r="C254" s="9">
        <v>0.72827459999999999</v>
      </c>
      <c r="D254" s="10">
        <f t="shared" si="60"/>
        <v>0.52102718000000003</v>
      </c>
      <c r="E254" s="10">
        <f t="shared" si="61"/>
        <v>1.8240794439103116E-2</v>
      </c>
      <c r="F254" s="10">
        <f t="shared" si="62"/>
        <v>3.7188239601478208E-4</v>
      </c>
      <c r="G254" s="10">
        <f t="shared" si="72"/>
        <v>2.4145029959841482E-3</v>
      </c>
      <c r="H254" s="10">
        <f t="shared" si="63"/>
        <v>1.8612676835117897E-2</v>
      </c>
      <c r="I254" s="10">
        <f t="shared" si="64"/>
        <v>2.41450299598415E-3</v>
      </c>
      <c r="J254" s="10">
        <f t="shared" si="65"/>
        <v>1.6889795302045445E-10</v>
      </c>
      <c r="K254" s="12">
        <f t="shared" si="66"/>
        <v>-1.3853929105418695E-11</v>
      </c>
      <c r="L254" s="10">
        <f t="shared" si="67"/>
        <v>0.72811791434789674</v>
      </c>
      <c r="M254" s="13">
        <f t="shared" si="68"/>
        <v>2.4550393575020698E-8</v>
      </c>
      <c r="N254" s="14">
        <f t="shared" si="69"/>
        <v>3.0635417073599336E-3</v>
      </c>
      <c r="O254" s="14">
        <f t="shared" si="70"/>
        <v>4.2125124886433769E-7</v>
      </c>
      <c r="P254" s="15">
        <v>252</v>
      </c>
      <c r="Q254" s="8">
        <f t="shared" si="71"/>
        <v>0.72811549973635414</v>
      </c>
      <c r="R254" s="201"/>
      <c r="S254" s="22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x14ac:dyDescent="0.25">
      <c r="A255" s="8">
        <f t="shared" si="59"/>
        <v>-2.0565699999999999E-2</v>
      </c>
      <c r="B255" s="9">
        <v>2.0565699999999999E-2</v>
      </c>
      <c r="C255" s="9">
        <v>0.728267</v>
      </c>
      <c r="D255" s="10">
        <f t="shared" si="60"/>
        <v>0.52056570000000002</v>
      </c>
      <c r="E255" s="10">
        <f t="shared" si="61"/>
        <v>1.7904610683334231E-2</v>
      </c>
      <c r="F255" s="10">
        <f t="shared" si="62"/>
        <v>3.3266767875845816E-4</v>
      </c>
      <c r="G255" s="10">
        <f t="shared" si="72"/>
        <v>2.328421476045426E-3</v>
      </c>
      <c r="H255" s="10">
        <f t="shared" si="63"/>
        <v>1.8237278362092688E-2</v>
      </c>
      <c r="I255" s="10">
        <f t="shared" si="64"/>
        <v>2.3284214760454268E-3</v>
      </c>
      <c r="J255" s="10">
        <f t="shared" si="65"/>
        <v>1.6186188430856318E-10</v>
      </c>
      <c r="K255" s="12">
        <f t="shared" si="66"/>
        <v>-1.3229126674250424E-11</v>
      </c>
      <c r="L255" s="10">
        <f t="shared" si="67"/>
        <v>0.7281056489020884</v>
      </c>
      <c r="M255" s="13">
        <f t="shared" si="68"/>
        <v>2.6034176797278573E-8</v>
      </c>
      <c r="N255" s="14">
        <f t="shared" si="69"/>
        <v>2.9752221433868632E-3</v>
      </c>
      <c r="O255" s="14">
        <f t="shared" si="70"/>
        <v>4.1835110327332738E-7</v>
      </c>
      <c r="P255" s="15">
        <v>253</v>
      </c>
      <c r="Q255" s="8">
        <f t="shared" si="71"/>
        <v>0.72810332037655423</v>
      </c>
      <c r="R255" s="201"/>
      <c r="S255" s="22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x14ac:dyDescent="0.25">
      <c r="A256" s="8">
        <f t="shared" si="59"/>
        <v>-2.0113510000000001E-2</v>
      </c>
      <c r="B256" s="9">
        <v>2.0113510000000001E-2</v>
      </c>
      <c r="C256" s="9">
        <v>0.72831069999999998</v>
      </c>
      <c r="D256" s="10">
        <f t="shared" si="60"/>
        <v>0.52011351000000006</v>
      </c>
      <c r="E256" s="10">
        <f t="shared" si="61"/>
        <v>1.756942401950037E-2</v>
      </c>
      <c r="F256" s="10">
        <f t="shared" si="62"/>
        <v>2.9788092053928839E-4</v>
      </c>
      <c r="G256" s="10">
        <f t="shared" si="72"/>
        <v>2.2462049047084851E-3</v>
      </c>
      <c r="H256" s="10">
        <f t="shared" si="63"/>
        <v>1.7867304940039661E-2</v>
      </c>
      <c r="I256" s="10">
        <f t="shared" si="64"/>
        <v>2.2462049047084825E-3</v>
      </c>
      <c r="J256" s="10">
        <f t="shared" si="65"/>
        <v>1.5525185738474333E-10</v>
      </c>
      <c r="K256" s="12">
        <f t="shared" si="66"/>
        <v>-1.2644241201620095E-11</v>
      </c>
      <c r="L256" s="10">
        <f t="shared" si="67"/>
        <v>0.72809476256299166</v>
      </c>
      <c r="M256" s="13">
        <f t="shared" si="68"/>
        <v>4.6628976701721215E-8</v>
      </c>
      <c r="N256" s="14">
        <f t="shared" si="69"/>
        <v>2.8909076389468259E-3</v>
      </c>
      <c r="O256" s="14">
        <f t="shared" si="70"/>
        <v>4.1564161553439596E-7</v>
      </c>
      <c r="P256" s="15">
        <v>254</v>
      </c>
      <c r="Q256" s="8">
        <f t="shared" si="71"/>
        <v>0.728092516258247</v>
      </c>
      <c r="R256" s="201"/>
      <c r="S256" s="22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x14ac:dyDescent="0.25">
      <c r="A257" s="8">
        <f t="shared" si="59"/>
        <v>-1.9670529999999999E-2</v>
      </c>
      <c r="B257" s="9">
        <v>1.9670529999999999E-2</v>
      </c>
      <c r="C257" s="9">
        <v>0.72829100000000002</v>
      </c>
      <c r="D257" s="10">
        <f t="shared" si="60"/>
        <v>0.51967052999999996</v>
      </c>
      <c r="E257" s="10">
        <f t="shared" si="61"/>
        <v>1.7235853518829475E-2</v>
      </c>
      <c r="F257" s="10">
        <f t="shared" si="62"/>
        <v>2.6702660231870079E-4</v>
      </c>
      <c r="G257" s="10">
        <f t="shared" si="72"/>
        <v>2.1676497298135419E-3</v>
      </c>
      <c r="H257" s="10">
        <f t="shared" si="63"/>
        <v>1.7502880121148173E-2</v>
      </c>
      <c r="I257" s="10">
        <f t="shared" si="64"/>
        <v>2.167649729813544E-3</v>
      </c>
      <c r="J257" s="10">
        <f t="shared" si="65"/>
        <v>1.4903828113100247E-10</v>
      </c>
      <c r="K257" s="12">
        <f t="shared" si="66"/>
        <v>-1.2096352800983482E-11</v>
      </c>
      <c r="L257" s="10">
        <f t="shared" si="67"/>
        <v>0.7280851012280638</v>
      </c>
      <c r="M257" s="13">
        <f t="shared" si="68"/>
        <v>4.239430428484325E-8</v>
      </c>
      <c r="N257" s="14">
        <f t="shared" si="69"/>
        <v>2.8104057651659829E-3</v>
      </c>
      <c r="O257" s="14">
        <f t="shared" si="70"/>
        <v>4.1313532098198559E-7</v>
      </c>
      <c r="P257" s="15">
        <v>255</v>
      </c>
      <c r="Q257" s="8">
        <f t="shared" si="71"/>
        <v>0.72808293348246067</v>
      </c>
      <c r="R257" s="201"/>
      <c r="S257" s="22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x14ac:dyDescent="0.25">
      <c r="A258" s="8">
        <f t="shared" ref="A258:A321" si="73">-B258</f>
        <v>-1.9236610000000001E-2</v>
      </c>
      <c r="B258" s="9">
        <v>1.9236610000000001E-2</v>
      </c>
      <c r="C258" s="9">
        <v>0.72827790000000003</v>
      </c>
      <c r="D258" s="10">
        <f t="shared" ref="D258:D321" si="74">IF(B258=0,"",B258+1/$T$7)</f>
        <v>0.51923660999999999</v>
      </c>
      <c r="E258" s="10">
        <f t="shared" ref="E258:E321" si="75">IF(B258=0,"",$T$18-(LN(1+EXP(-$S$37*(H258-T$18))))/$S$37)</f>
        <v>1.6904402178383723E-2</v>
      </c>
      <c r="F258" s="10">
        <f t="shared" ref="F258:F321" si="76">IF(B258=0,"",B258-E258-G258-V$4*J258)</f>
        <v>2.3965453549306244E-4</v>
      </c>
      <c r="G258" s="10">
        <f t="shared" si="72"/>
        <v>2.0925531429302566E-3</v>
      </c>
      <c r="H258" s="10">
        <f t="shared" ref="H258:H321" si="77">IF(B258=0,"",B258-G258-V$4*J258)</f>
        <v>1.7144056713876789E-2</v>
      </c>
      <c r="I258" s="10">
        <f t="shared" ref="I258:I321" si="78">IF(B258=0,"",B258-H258-V$4*J258)</f>
        <v>2.0925531429302536E-3</v>
      </c>
      <c r="J258" s="10">
        <f t="shared" ref="J258:J321" si="79">IF(B258=0,"",LN(1+EXP($U$37*(B258-$U$39)))/$U$37)</f>
        <v>1.4319295873732206E-10</v>
      </c>
      <c r="K258" s="12">
        <f t="shared" ref="K258:K321" si="80">IF(B258=0,"",-LN(1+EXP($V$41*(B258-$V$39)))/$V$41)</f>
        <v>-1.158269257612646E-11</v>
      </c>
      <c r="L258" s="10">
        <f t="shared" ref="L258:L321" si="81">IF(B258=0,"",$S$41*E258+$S$7+$T$41*F258+$U$41*I258+S$43*(J258+K258))</f>
        <v>0.72807652487429508</v>
      </c>
      <c r="M258" s="13">
        <f t="shared" ref="M258:M321" si="82">IF(B258=0,"",(L258-C258)*(L258-C258))</f>
        <v>4.0551941252684449E-8</v>
      </c>
      <c r="N258" s="14">
        <f t="shared" ref="N258:N321" si="83">IF(B258=0,"",1/V$14*LN(1+EXP(V$14*(B258-V$4*J258-T$39))))</f>
        <v>2.7335214572405692E-3</v>
      </c>
      <c r="O258" s="14">
        <f t="shared" ref="O258:O321" si="84">IF(B258=0,"",(N258-I258)^2)</f>
        <v>4.1084037994980757E-7</v>
      </c>
      <c r="P258" s="15">
        <v>256</v>
      </c>
      <c r="Q258" s="8">
        <f t="shared" ref="Q258:Q321" si="85">IF(B258=0,"",S$7+T$41*F258)</f>
        <v>0.72807443222901147</v>
      </c>
      <c r="R258" s="201"/>
      <c r="S258" s="22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x14ac:dyDescent="0.25">
      <c r="A259" s="8">
        <f t="shared" si="73"/>
        <v>-1.8811580000000001E-2</v>
      </c>
      <c r="B259" s="9">
        <v>1.8811580000000001E-2</v>
      </c>
      <c r="C259" s="9">
        <v>0.72826919999999995</v>
      </c>
      <c r="D259" s="10">
        <f t="shared" si="74"/>
        <v>0.51881158000000005</v>
      </c>
      <c r="E259" s="10">
        <f t="shared" si="75"/>
        <v>1.6575496406990221E-2</v>
      </c>
      <c r="F259" s="10">
        <f t="shared" si="76"/>
        <v>2.1536146010819009E-4</v>
      </c>
      <c r="G259" s="10">
        <f t="shared" ref="G259:G322" si="86">IF(B259=0,"",1/2*(B259-V$4*J259+T$37)+1/2*POWER((B259-V$4*J259+T$37)^2-4*V$37*(B259-V$4*J259),0.5))</f>
        <v>2.0207219952118761E-3</v>
      </c>
      <c r="H259" s="10">
        <f t="shared" si="77"/>
        <v>1.6790857867098413E-2</v>
      </c>
      <c r="I259" s="10">
        <f t="shared" si="78"/>
        <v>2.0207219952118743E-3</v>
      </c>
      <c r="J259" s="10">
        <f t="shared" si="79"/>
        <v>1.376897138158387E-10</v>
      </c>
      <c r="K259" s="12">
        <f t="shared" si="80"/>
        <v>-1.1100709234546541E-11</v>
      </c>
      <c r="L259" s="10">
        <f t="shared" si="81"/>
        <v>0.728068908063499</v>
      </c>
      <c r="M259" s="13">
        <f t="shared" si="82"/>
        <v>4.0116859827301168E-8</v>
      </c>
      <c r="N259" s="14">
        <f t="shared" si="83"/>
        <v>2.6600666196822109E-3</v>
      </c>
      <c r="O259" s="14">
        <f t="shared" si="84"/>
        <v>4.087615488391157E-7</v>
      </c>
      <c r="P259" s="15">
        <v>257</v>
      </c>
      <c r="Q259" s="8">
        <f t="shared" si="85"/>
        <v>0.7280668872528786</v>
      </c>
      <c r="R259" s="201"/>
      <c r="S259" s="22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x14ac:dyDescent="0.25">
      <c r="A260" s="8">
        <f t="shared" si="73"/>
        <v>-1.8395120000000001E-2</v>
      </c>
      <c r="B260" s="9">
        <v>1.8395120000000001E-2</v>
      </c>
      <c r="C260" s="9">
        <v>0.72826340000000001</v>
      </c>
      <c r="D260" s="10">
        <f t="shared" si="74"/>
        <v>0.51839511999999999</v>
      </c>
      <c r="E260" s="10">
        <f t="shared" si="75"/>
        <v>1.6249387517483178E-2</v>
      </c>
      <c r="F260" s="10">
        <f t="shared" si="76"/>
        <v>1.9378130685942E-4</v>
      </c>
      <c r="G260" s="10">
        <f t="shared" si="86"/>
        <v>1.9519510431547701E-3</v>
      </c>
      <c r="H260" s="10">
        <f t="shared" si="77"/>
        <v>1.6443168824342595E-2</v>
      </c>
      <c r="I260" s="10">
        <f t="shared" si="78"/>
        <v>1.9519510431547731E-3</v>
      </c>
      <c r="J260" s="10">
        <f t="shared" si="79"/>
        <v>1.3250263246492591E-10</v>
      </c>
      <c r="K260" s="12">
        <f t="shared" si="80"/>
        <v>-1.0647902553999518E-11</v>
      </c>
      <c r="L260" s="10">
        <f t="shared" si="81"/>
        <v>0.72806213689611721</v>
      </c>
      <c r="M260" s="13">
        <f t="shared" si="82"/>
        <v>4.0506836984538073E-8</v>
      </c>
      <c r="N260" s="14">
        <f t="shared" si="83"/>
        <v>2.5898383462601253E-3</v>
      </c>
      <c r="O260" s="14">
        <f t="shared" si="84"/>
        <v>4.0690021146301944E-7</v>
      </c>
      <c r="P260" s="15">
        <v>258</v>
      </c>
      <c r="Q260" s="8">
        <f t="shared" si="85"/>
        <v>0.72806018485976332</v>
      </c>
      <c r="R260" s="201"/>
      <c r="S260" s="22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x14ac:dyDescent="0.25">
      <c r="A261" s="8">
        <f t="shared" si="73"/>
        <v>-1.7986410000000001E-2</v>
      </c>
      <c r="B261" s="9">
        <v>1.7986410000000001E-2</v>
      </c>
      <c r="C261" s="9">
        <v>0.72825949999999995</v>
      </c>
      <c r="D261" s="10">
        <f t="shared" si="74"/>
        <v>0.51798641000000001</v>
      </c>
      <c r="E261" s="10">
        <f t="shared" si="75"/>
        <v>1.5925872044325644E-2</v>
      </c>
      <c r="F261" s="10">
        <f t="shared" si="76"/>
        <v>1.7456893870877697E-4</v>
      </c>
      <c r="G261" s="10">
        <f t="shared" si="86"/>
        <v>1.8859688893634683E-3</v>
      </c>
      <c r="H261" s="10">
        <f t="shared" si="77"/>
        <v>1.6100440983034422E-2</v>
      </c>
      <c r="I261" s="10">
        <f t="shared" si="78"/>
        <v>1.8859688893634679E-3</v>
      </c>
      <c r="J261" s="10">
        <f t="shared" si="79"/>
        <v>1.2760211152555038E-10</v>
      </c>
      <c r="K261" s="12">
        <f t="shared" si="80"/>
        <v>-1.0221485874700391E-11</v>
      </c>
      <c r="L261" s="10">
        <f t="shared" si="81"/>
        <v>0.72805610390760667</v>
      </c>
      <c r="M261" s="13">
        <f t="shared" si="82"/>
        <v>4.1369970400856525E-8</v>
      </c>
      <c r="N261" s="14">
        <f t="shared" si="83"/>
        <v>2.522564413234037E-3</v>
      </c>
      <c r="O261" s="14">
        <f t="shared" si="84"/>
        <v>4.0525386101204431E-7</v>
      </c>
      <c r="P261" s="15">
        <v>259</v>
      </c>
      <c r="Q261" s="8">
        <f t="shared" si="85"/>
        <v>0.7280542178565389</v>
      </c>
      <c r="R261" s="201"/>
      <c r="S261" s="22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x14ac:dyDescent="0.25">
      <c r="A262" s="8">
        <f t="shared" si="73"/>
        <v>-1.758587E-2</v>
      </c>
      <c r="B262" s="9">
        <v>1.758587E-2</v>
      </c>
      <c r="C262" s="9">
        <v>0.72825689999999998</v>
      </c>
      <c r="D262" s="10">
        <f t="shared" si="74"/>
        <v>0.51758587</v>
      </c>
      <c r="E262" s="10">
        <f t="shared" si="75"/>
        <v>1.5605676023412979E-2</v>
      </c>
      <c r="F262" s="10">
        <f t="shared" si="76"/>
        <v>1.5747654215458911E-4</v>
      </c>
      <c r="G262" s="10">
        <f t="shared" si="86"/>
        <v>1.8227173114569936E-3</v>
      </c>
      <c r="H262" s="10">
        <f t="shared" si="77"/>
        <v>1.5763152565567567E-2</v>
      </c>
      <c r="I262" s="10">
        <f t="shared" si="78"/>
        <v>1.822717311456994E-3</v>
      </c>
      <c r="J262" s="10">
        <f t="shared" si="79"/>
        <v>1.2297543847235429E-10</v>
      </c>
      <c r="K262" s="12">
        <f t="shared" si="80"/>
        <v>-9.8201646766070959E-12</v>
      </c>
      <c r="L262" s="10">
        <f t="shared" si="81"/>
        <v>0.72805073207348503</v>
      </c>
      <c r="M262" s="13">
        <f t="shared" si="82"/>
        <v>4.2505213923475964E-8</v>
      </c>
      <c r="N262" s="14">
        <f t="shared" si="83"/>
        <v>2.4581883958176716E-3</v>
      </c>
      <c r="O262" s="14">
        <f t="shared" si="84"/>
        <v>4.0382349905853544E-7</v>
      </c>
      <c r="P262" s="15">
        <v>260</v>
      </c>
      <c r="Q262" s="8">
        <f t="shared" si="85"/>
        <v>0.72804890927695343</v>
      </c>
      <c r="R262" s="201"/>
      <c r="S262" s="22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x14ac:dyDescent="0.25">
      <c r="A263" s="8">
        <f t="shared" si="73"/>
        <v>-1.7193239999999999E-2</v>
      </c>
      <c r="B263" s="9">
        <v>1.7193239999999999E-2</v>
      </c>
      <c r="C263" s="9">
        <v>0.72825519999999999</v>
      </c>
      <c r="D263" s="10">
        <f t="shared" si="74"/>
        <v>0.51719324</v>
      </c>
      <c r="E263" s="10">
        <f t="shared" si="75"/>
        <v>1.5288950957648793E-2</v>
      </c>
      <c r="F263" s="10">
        <f t="shared" si="76"/>
        <v>1.4225339793834271E-4</v>
      </c>
      <c r="G263" s="10">
        <f t="shared" si="86"/>
        <v>1.7620355258098665E-3</v>
      </c>
      <c r="H263" s="10">
        <f t="shared" si="77"/>
        <v>1.5431204355587135E-2</v>
      </c>
      <c r="I263" s="10">
        <f t="shared" si="78"/>
        <v>1.7620355258098671E-3</v>
      </c>
      <c r="J263" s="10">
        <f t="shared" si="79"/>
        <v>1.1860299666716367E-10</v>
      </c>
      <c r="K263" s="12">
        <f t="shared" si="80"/>
        <v>-9.4420671237049037E-12</v>
      </c>
      <c r="L263" s="10">
        <f t="shared" si="81"/>
        <v>0.72804594336423101</v>
      </c>
      <c r="M263" s="13">
        <f t="shared" si="82"/>
        <v>4.378833961335324E-8</v>
      </c>
      <c r="N263" s="14">
        <f t="shared" si="83"/>
        <v>2.3965476350841274E-3</v>
      </c>
      <c r="O263" s="14">
        <f t="shared" si="84"/>
        <v>4.0260561681567082E-7</v>
      </c>
      <c r="P263" s="15">
        <v>261</v>
      </c>
      <c r="Q263" s="8">
        <f t="shared" si="85"/>
        <v>0.72804418125228143</v>
      </c>
      <c r="R263" s="201"/>
      <c r="S263" s="22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x14ac:dyDescent="0.25">
      <c r="A264" s="8">
        <f t="shared" si="73"/>
        <v>-1.6808300000000002E-2</v>
      </c>
      <c r="B264" s="9">
        <v>1.6808300000000002E-2</v>
      </c>
      <c r="C264" s="9">
        <v>0.72825410000000002</v>
      </c>
      <c r="D264" s="10">
        <f t="shared" si="74"/>
        <v>0.5168083</v>
      </c>
      <c r="E264" s="10">
        <f t="shared" si="75"/>
        <v>1.4975840570360699E-2</v>
      </c>
      <c r="F264" s="10">
        <f t="shared" si="76"/>
        <v>1.2868038874374081E-4</v>
      </c>
      <c r="G264" s="10">
        <f t="shared" si="86"/>
        <v>1.703778926428411E-3</v>
      </c>
      <c r="H264" s="10">
        <f t="shared" si="77"/>
        <v>1.510452095910444E-2</v>
      </c>
      <c r="I264" s="10">
        <f t="shared" si="78"/>
        <v>1.7037789264284105E-3</v>
      </c>
      <c r="J264" s="10">
        <f t="shared" si="79"/>
        <v>1.1446715136391115E-10</v>
      </c>
      <c r="K264" s="12">
        <f t="shared" si="80"/>
        <v>-9.0855101178926426E-12</v>
      </c>
      <c r="L264" s="10">
        <f t="shared" si="81"/>
        <v>0.72804166958147531</v>
      </c>
      <c r="M264" s="13">
        <f t="shared" si="82"/>
        <v>4.512668271457945E-8</v>
      </c>
      <c r="N264" s="14">
        <f t="shared" si="83"/>
        <v>2.3374947815142087E-3</v>
      </c>
      <c r="O264" s="14">
        <f t="shared" si="84"/>
        <v>4.0159578498712431E-7</v>
      </c>
      <c r="P264" s="15">
        <v>262</v>
      </c>
      <c r="Q264" s="8">
        <f t="shared" si="85"/>
        <v>0.72803996572877105</v>
      </c>
      <c r="R264" s="201"/>
      <c r="S264" s="22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x14ac:dyDescent="0.25">
      <c r="A265" s="8">
        <f t="shared" si="73"/>
        <v>-1.643087E-2</v>
      </c>
      <c r="B265" s="9">
        <v>1.643087E-2</v>
      </c>
      <c r="C265" s="9">
        <v>0.72825340000000005</v>
      </c>
      <c r="D265" s="10">
        <f t="shared" si="74"/>
        <v>0.51643086999999999</v>
      </c>
      <c r="E265" s="10">
        <f t="shared" si="75"/>
        <v>1.466648626729559E-2</v>
      </c>
      <c r="F265" s="10">
        <f t="shared" si="76"/>
        <v>1.1656590595747478E-4</v>
      </c>
      <c r="G265" s="10">
        <f t="shared" si="86"/>
        <v>1.6478177161948788E-3</v>
      </c>
      <c r="H265" s="10">
        <f t="shared" si="77"/>
        <v>1.4783052173253064E-2</v>
      </c>
      <c r="I265" s="10">
        <f t="shared" si="78"/>
        <v>1.6478177161948788E-3</v>
      </c>
      <c r="J265" s="10">
        <f t="shared" si="79"/>
        <v>1.1055205705813052E-10</v>
      </c>
      <c r="K265" s="12">
        <f t="shared" si="80"/>
        <v>-8.7489859763065019E-12</v>
      </c>
      <c r="L265" s="10">
        <f t="shared" si="81"/>
        <v>0.72803785108534924</v>
      </c>
      <c r="M265" s="13">
        <f t="shared" si="82"/>
        <v>4.646133460714191E-8</v>
      </c>
      <c r="N265" s="14">
        <f t="shared" si="83"/>
        <v>2.2808965563610286E-3</v>
      </c>
      <c r="O265" s="14">
        <f t="shared" si="84"/>
        <v>4.0078881786611742E-7</v>
      </c>
      <c r="P265" s="15">
        <v>263</v>
      </c>
      <c r="Q265" s="8">
        <f t="shared" si="85"/>
        <v>0.72803620319636053</v>
      </c>
      <c r="R265" s="201"/>
      <c r="S265" s="22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x14ac:dyDescent="0.25">
      <c r="A266" s="8">
        <f t="shared" si="73"/>
        <v>-1.606136E-2</v>
      </c>
      <c r="B266" s="9">
        <v>1.606136E-2</v>
      </c>
      <c r="C266" s="9">
        <v>0.72820410000000002</v>
      </c>
      <c r="D266" s="10">
        <f t="shared" si="74"/>
        <v>0.51606136000000002</v>
      </c>
      <c r="E266" s="10">
        <f t="shared" si="75"/>
        <v>1.4361487445923582E-2</v>
      </c>
      <c r="F266" s="10">
        <f t="shared" si="76"/>
        <v>1.0575762158156267E-4</v>
      </c>
      <c r="G266" s="10">
        <f t="shared" si="86"/>
        <v>1.5941148256459845E-3</v>
      </c>
      <c r="H266" s="10">
        <f t="shared" si="77"/>
        <v>1.4467245067505144E-2</v>
      </c>
      <c r="I266" s="10">
        <f t="shared" si="78"/>
        <v>1.5941148256459852E-3</v>
      </c>
      <c r="J266" s="10">
        <f t="shared" si="79"/>
        <v>1.0684887109148733E-10</v>
      </c>
      <c r="K266" s="12">
        <f t="shared" si="80"/>
        <v>-8.4316020796374509E-12</v>
      </c>
      <c r="L266" s="10">
        <f t="shared" si="81"/>
        <v>0.72803444052854271</v>
      </c>
      <c r="M266" s="13">
        <f t="shared" si="82"/>
        <v>2.8784336255172536E-8</v>
      </c>
      <c r="N266" s="14">
        <f t="shared" si="83"/>
        <v>2.2267123790015524E-3</v>
      </c>
      <c r="O266" s="14">
        <f t="shared" si="84"/>
        <v>4.0017966451144974E-7</v>
      </c>
      <c r="P266" s="15">
        <v>264</v>
      </c>
      <c r="Q266" s="8">
        <f t="shared" si="85"/>
        <v>0.72803284634481491</v>
      </c>
      <c r="R266" s="201"/>
      <c r="S266" s="22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x14ac:dyDescent="0.25">
      <c r="A267" s="8">
        <f t="shared" si="73"/>
        <v>-1.5699129999999999E-2</v>
      </c>
      <c r="B267" s="9">
        <v>1.5699129999999999E-2</v>
      </c>
      <c r="C267" s="9">
        <v>0.72821990000000003</v>
      </c>
      <c r="D267" s="10">
        <f t="shared" si="74"/>
        <v>0.51569913000000001</v>
      </c>
      <c r="E267" s="10">
        <f t="shared" si="75"/>
        <v>1.4060553264041136E-2</v>
      </c>
      <c r="F267" s="10">
        <f t="shared" si="76"/>
        <v>9.6090876789670663E-5</v>
      </c>
      <c r="G267" s="10">
        <f t="shared" si="86"/>
        <v>1.5424857558301169E-3</v>
      </c>
      <c r="H267" s="10">
        <f t="shared" si="77"/>
        <v>1.4156644140830807E-2</v>
      </c>
      <c r="I267" s="10">
        <f t="shared" si="78"/>
        <v>1.5424857558301172E-3</v>
      </c>
      <c r="J267" s="10">
        <f t="shared" si="79"/>
        <v>1.0333907493357435E-10</v>
      </c>
      <c r="K267" s="12">
        <f t="shared" si="80"/>
        <v>-8.1316509048768324E-12</v>
      </c>
      <c r="L267" s="10">
        <f t="shared" si="81"/>
        <v>0.72803138658658428</v>
      </c>
      <c r="M267" s="13">
        <f t="shared" si="82"/>
        <v>3.5537307037656469E-8</v>
      </c>
      <c r="N267" s="14">
        <f t="shared" si="83"/>
        <v>2.1747520346141326E-3</v>
      </c>
      <c r="O267" s="14">
        <f t="shared" si="84"/>
        <v>3.9976064728738631E-7</v>
      </c>
      <c r="P267" s="15">
        <v>265</v>
      </c>
      <c r="Q267" s="8">
        <f t="shared" si="85"/>
        <v>0.72802984403417359</v>
      </c>
      <c r="R267" s="201"/>
      <c r="S267" s="22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x14ac:dyDescent="0.25">
      <c r="A268" s="8">
        <f t="shared" si="73"/>
        <v>-1.534401E-2</v>
      </c>
      <c r="B268" s="9">
        <v>1.534401E-2</v>
      </c>
      <c r="C268" s="9">
        <v>0.7282305</v>
      </c>
      <c r="D268" s="10">
        <f t="shared" si="74"/>
        <v>0.51534400999999996</v>
      </c>
      <c r="E268" s="10">
        <f t="shared" si="75"/>
        <v>1.3763752136079794E-2</v>
      </c>
      <c r="F268" s="10">
        <f t="shared" si="76"/>
        <v>8.7434642670796317E-5</v>
      </c>
      <c r="G268" s="10">
        <f t="shared" si="86"/>
        <v>1.4928231212392971E-3</v>
      </c>
      <c r="H268" s="10">
        <f t="shared" si="77"/>
        <v>1.385118677875059E-2</v>
      </c>
      <c r="I268" s="10">
        <f t="shared" si="78"/>
        <v>1.4928231212392976E-3</v>
      </c>
      <c r="J268" s="10">
        <f t="shared" si="79"/>
        <v>1.0001011258734856E-10</v>
      </c>
      <c r="K268" s="12">
        <f t="shared" si="80"/>
        <v>-7.847946733836842E-12</v>
      </c>
      <c r="L268" s="10">
        <f t="shared" si="81"/>
        <v>0.72802864845694482</v>
      </c>
      <c r="M268" s="13">
        <f t="shared" si="82"/>
        <v>4.0744045433760029E-8</v>
      </c>
      <c r="N268" s="14">
        <f t="shared" si="83"/>
        <v>2.1249028913977869E-3</v>
      </c>
      <c r="O268" s="14">
        <f t="shared" si="84"/>
        <v>3.9952483584360864E-7</v>
      </c>
      <c r="P268" s="15">
        <v>266</v>
      </c>
      <c r="Q268" s="8">
        <f t="shared" si="85"/>
        <v>0.72802715556930064</v>
      </c>
      <c r="R268" s="201"/>
      <c r="S268" s="22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x14ac:dyDescent="0.25">
      <c r="A269" s="8">
        <f t="shared" si="73"/>
        <v>-1.499583E-2</v>
      </c>
      <c r="B269" s="9">
        <v>1.499583E-2</v>
      </c>
      <c r="C269" s="9">
        <v>0.72823760000000004</v>
      </c>
      <c r="D269" s="10">
        <f t="shared" si="74"/>
        <v>0.51499583000000004</v>
      </c>
      <c r="E269" s="10">
        <f t="shared" si="75"/>
        <v>1.347113052143512E-2</v>
      </c>
      <c r="F269" s="10">
        <f t="shared" si="76"/>
        <v>7.9673597286019737E-5</v>
      </c>
      <c r="G269" s="10">
        <f t="shared" si="86"/>
        <v>1.4450257844285143E-3</v>
      </c>
      <c r="H269" s="10">
        <f t="shared" si="77"/>
        <v>1.355080411872114E-2</v>
      </c>
      <c r="I269" s="10">
        <f t="shared" si="78"/>
        <v>1.4450257844285143E-3</v>
      </c>
      <c r="J269" s="10">
        <f t="shared" si="79"/>
        <v>9.6850345553813853E-11</v>
      </c>
      <c r="K269" s="12">
        <f t="shared" si="80"/>
        <v>-7.5793993275095103E-12</v>
      </c>
      <c r="L269" s="10">
        <f t="shared" si="81"/>
        <v>0.72802619022163595</v>
      </c>
      <c r="M269" s="13">
        <f t="shared" si="82"/>
        <v>4.4694094387954139E-8</v>
      </c>
      <c r="N269" s="14">
        <f t="shared" si="83"/>
        <v>2.0770582671310713E-3</v>
      </c>
      <c r="O269" s="14">
        <f t="shared" si="84"/>
        <v>3.9946505919115801E-7</v>
      </c>
      <c r="P269" s="15">
        <v>267</v>
      </c>
      <c r="Q269" s="8">
        <f t="shared" si="85"/>
        <v>0.72802474513335269</v>
      </c>
      <c r="R269" s="201"/>
      <c r="S269" s="22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x14ac:dyDescent="0.25">
      <c r="A270" s="8">
        <f t="shared" si="73"/>
        <v>-1.465494E-2</v>
      </c>
      <c r="B270" s="9">
        <v>1.465494E-2</v>
      </c>
      <c r="C270" s="9">
        <v>0.72824219999999995</v>
      </c>
      <c r="D270" s="10">
        <f t="shared" si="74"/>
        <v>0.51465494000000001</v>
      </c>
      <c r="E270" s="10">
        <f t="shared" si="75"/>
        <v>1.3183155616243135E-2</v>
      </c>
      <c r="F270" s="10">
        <f t="shared" si="76"/>
        <v>7.2716389567401856E-5</v>
      </c>
      <c r="G270" s="10">
        <f t="shared" si="86"/>
        <v>1.3990679003359867E-3</v>
      </c>
      <c r="H270" s="10">
        <f t="shared" si="77"/>
        <v>1.3255872005810536E-2</v>
      </c>
      <c r="I270" s="10">
        <f t="shared" si="78"/>
        <v>1.3990679003359871E-3</v>
      </c>
      <c r="J270" s="10">
        <f t="shared" si="79"/>
        <v>9.3853476569447762E-11</v>
      </c>
      <c r="K270" s="12">
        <f t="shared" si="80"/>
        <v>-7.3253802996645793E-12</v>
      </c>
      <c r="L270" s="10">
        <f t="shared" si="81"/>
        <v>0.72802398348287056</v>
      </c>
      <c r="M270" s="13">
        <f t="shared" si="82"/>
        <v>4.761844834808056E-8</v>
      </c>
      <c r="N270" s="14">
        <f t="shared" si="83"/>
        <v>2.0311863401369177E-3</v>
      </c>
      <c r="O270" s="14">
        <f t="shared" si="84"/>
        <v>3.9957372193636271E-7</v>
      </c>
      <c r="P270" s="15">
        <v>268</v>
      </c>
      <c r="Q270" s="8">
        <f t="shared" si="85"/>
        <v>0.72802258435439171</v>
      </c>
      <c r="R270" s="201"/>
      <c r="S270" s="22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x14ac:dyDescent="0.25">
      <c r="A271" s="8">
        <f t="shared" si="73"/>
        <v>-1.4320909999999999E-2</v>
      </c>
      <c r="B271" s="9">
        <v>1.4320909999999999E-2</v>
      </c>
      <c r="C271" s="9">
        <v>0.72824540000000004</v>
      </c>
      <c r="D271" s="10">
        <f t="shared" si="74"/>
        <v>0.51432091000000002</v>
      </c>
      <c r="E271" s="10">
        <f t="shared" si="75"/>
        <v>1.2899621620653527E-2</v>
      </c>
      <c r="F271" s="10">
        <f t="shared" si="76"/>
        <v>6.6466478940478392E-5</v>
      </c>
      <c r="G271" s="10">
        <f t="shared" si="86"/>
        <v>1.3548218093991093E-3</v>
      </c>
      <c r="H271" s="10">
        <f t="shared" si="77"/>
        <v>1.2966088099594006E-2</v>
      </c>
      <c r="I271" s="10">
        <f t="shared" si="78"/>
        <v>1.3548218093991091E-3</v>
      </c>
      <c r="J271" s="10">
        <f t="shared" si="79"/>
        <v>9.1006884617595678E-11</v>
      </c>
      <c r="K271" s="12">
        <f t="shared" si="80"/>
        <v>-7.0847305774662699E-12</v>
      </c>
      <c r="L271" s="10">
        <f t="shared" si="81"/>
        <v>0.72802199812927948</v>
      </c>
      <c r="M271" s="13">
        <f t="shared" si="82"/>
        <v>4.9908395841447218E-8</v>
      </c>
      <c r="N271" s="14">
        <f t="shared" si="83"/>
        <v>1.9871532074766315E-3</v>
      </c>
      <c r="O271" s="14">
        <f t="shared" si="84"/>
        <v>3.998429969946741E-7</v>
      </c>
      <c r="P271" s="15">
        <v>269</v>
      </c>
      <c r="Q271" s="8">
        <f t="shared" si="85"/>
        <v>0.72802064324871596</v>
      </c>
      <c r="R271" s="201"/>
      <c r="S271" s="22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x14ac:dyDescent="0.25">
      <c r="A272" s="8">
        <f t="shared" si="73"/>
        <v>-1.3993510000000001E-2</v>
      </c>
      <c r="B272" s="9">
        <v>1.3993510000000001E-2</v>
      </c>
      <c r="C272" s="9">
        <v>0.72819869999999998</v>
      </c>
      <c r="D272" s="10">
        <f t="shared" si="74"/>
        <v>0.51399351000000004</v>
      </c>
      <c r="E272" s="10">
        <f t="shared" si="75"/>
        <v>1.2620473335185477E-2</v>
      </c>
      <c r="F272" s="10">
        <f t="shared" si="76"/>
        <v>6.0843275085557211E-5</v>
      </c>
      <c r="G272" s="10">
        <f t="shared" si="86"/>
        <v>1.3121933014283715E-3</v>
      </c>
      <c r="H272" s="10">
        <f t="shared" si="77"/>
        <v>1.2681316610271033E-2</v>
      </c>
      <c r="I272" s="10">
        <f t="shared" si="78"/>
        <v>1.3121933014283724E-3</v>
      </c>
      <c r="J272" s="10">
        <f t="shared" si="79"/>
        <v>8.8300595218018077E-11</v>
      </c>
      <c r="K272" s="12">
        <f t="shared" si="80"/>
        <v>-6.8565331166978336E-12</v>
      </c>
      <c r="L272" s="10">
        <f t="shared" si="81"/>
        <v>0.72802020903679565</v>
      </c>
      <c r="M272" s="13">
        <f t="shared" si="82"/>
        <v>3.1859023945607781E-8</v>
      </c>
      <c r="N272" s="14">
        <f t="shared" si="83"/>
        <v>1.9448585369889369E-3</v>
      </c>
      <c r="O272" s="14">
        <f t="shared" si="84"/>
        <v>4.0026530028690453E-7</v>
      </c>
      <c r="P272" s="15">
        <v>270</v>
      </c>
      <c r="Q272" s="8">
        <f t="shared" si="85"/>
        <v>0.72801889678647502</v>
      </c>
      <c r="R272" s="201"/>
      <c r="S272" s="22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x14ac:dyDescent="0.25">
      <c r="A273" s="8">
        <f t="shared" si="73"/>
        <v>-1.367289E-2</v>
      </c>
      <c r="B273" s="9">
        <v>1.367289E-2</v>
      </c>
      <c r="C273" s="9">
        <v>0.72821639999999999</v>
      </c>
      <c r="D273" s="10">
        <f t="shared" si="74"/>
        <v>0.51367289000000005</v>
      </c>
      <c r="E273" s="10">
        <f t="shared" si="75"/>
        <v>1.2345966376562184E-2</v>
      </c>
      <c r="F273" s="10">
        <f t="shared" si="76"/>
        <v>5.5781793101384683E-5</v>
      </c>
      <c r="G273" s="10">
        <f t="shared" si="86"/>
        <v>1.2711417446080696E-3</v>
      </c>
      <c r="H273" s="10">
        <f t="shared" si="77"/>
        <v>1.2401748169663569E-2</v>
      </c>
      <c r="I273" s="10">
        <f t="shared" si="78"/>
        <v>1.2711417446080698E-3</v>
      </c>
      <c r="J273" s="10">
        <f t="shared" si="79"/>
        <v>8.5728361677904822E-11</v>
      </c>
      <c r="K273" s="12">
        <f t="shared" si="80"/>
        <v>-6.6401861764811768E-12</v>
      </c>
      <c r="L273" s="10">
        <f t="shared" si="81"/>
        <v>0.72801859598168506</v>
      </c>
      <c r="M273" s="13">
        <f t="shared" si="82"/>
        <v>3.9126429661532676E-8</v>
      </c>
      <c r="N273" s="14">
        <f t="shared" si="83"/>
        <v>1.9042550880742719E-3</v>
      </c>
      <c r="O273" s="14">
        <f t="shared" si="84"/>
        <v>4.0083250567495323E-7</v>
      </c>
      <c r="P273" s="15">
        <v>271</v>
      </c>
      <c r="Q273" s="8">
        <f t="shared" si="85"/>
        <v>0.7280173247845706</v>
      </c>
      <c r="R273" s="201"/>
      <c r="S273" s="22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x14ac:dyDescent="0.25">
      <c r="A274" s="8">
        <f t="shared" si="73"/>
        <v>-1.335834E-2</v>
      </c>
      <c r="B274" s="9">
        <v>1.335834E-2</v>
      </c>
      <c r="C274" s="9">
        <v>0.72817929999999997</v>
      </c>
      <c r="D274" s="10">
        <f t="shared" si="74"/>
        <v>0.51335834000000002</v>
      </c>
      <c r="E274" s="10">
        <f t="shared" si="75"/>
        <v>1.2075607172841845E-2</v>
      </c>
      <c r="F274" s="10">
        <f t="shared" si="76"/>
        <v>5.1211841723189455E-5</v>
      </c>
      <c r="G274" s="10">
        <f t="shared" si="86"/>
        <v>1.2315209021573105E-3</v>
      </c>
      <c r="H274" s="10">
        <f t="shared" si="77"/>
        <v>1.2126819014565035E-2</v>
      </c>
      <c r="I274" s="10">
        <f t="shared" si="78"/>
        <v>1.2315209021573098E-3</v>
      </c>
      <c r="J274" s="10">
        <f t="shared" si="79"/>
        <v>8.3277654489546824E-11</v>
      </c>
      <c r="K274" s="12">
        <f t="shared" si="80"/>
        <v>-6.4345684315629193E-12</v>
      </c>
      <c r="L274" s="10">
        <f t="shared" si="81"/>
        <v>0.72801713701760518</v>
      </c>
      <c r="M274" s="13">
        <f t="shared" si="82"/>
        <v>2.6296832859175525E-8</v>
      </c>
      <c r="N274" s="14">
        <f t="shared" si="83"/>
        <v>1.8651912993798601E-3</v>
      </c>
      <c r="O274" s="14">
        <f t="shared" si="84"/>
        <v>4.0153817231618461E-7</v>
      </c>
      <c r="P274" s="15">
        <v>272</v>
      </c>
      <c r="Q274" s="8">
        <f t="shared" si="85"/>
        <v>0.72801590544290506</v>
      </c>
      <c r="R274" s="201"/>
      <c r="S274" s="22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x14ac:dyDescent="0.25">
      <c r="A275" s="8">
        <f t="shared" si="73"/>
        <v>-1.304977E-2</v>
      </c>
      <c r="B275" s="9">
        <v>1.304977E-2</v>
      </c>
      <c r="C275" s="9">
        <v>0.72815479999999999</v>
      </c>
      <c r="D275" s="10">
        <f t="shared" si="74"/>
        <v>0.51304976999999996</v>
      </c>
      <c r="E275" s="10">
        <f t="shared" si="75"/>
        <v>1.1809419557829666E-2</v>
      </c>
      <c r="F275" s="10">
        <f t="shared" si="76"/>
        <v>4.708104215211324E-5</v>
      </c>
      <c r="G275" s="10">
        <f t="shared" si="86"/>
        <v>1.1932693190765988E-3</v>
      </c>
      <c r="H275" s="10">
        <f t="shared" si="77"/>
        <v>1.1856500599981779E-2</v>
      </c>
      <c r="I275" s="10">
        <f t="shared" si="78"/>
        <v>1.1932693190765994E-3</v>
      </c>
      <c r="J275" s="10">
        <f t="shared" si="79"/>
        <v>8.0941622519120768E-11</v>
      </c>
      <c r="K275" s="12">
        <f t="shared" si="80"/>
        <v>-6.2390492752661298E-12</v>
      </c>
      <c r="L275" s="10">
        <f t="shared" si="81"/>
        <v>0.72801581581521879</v>
      </c>
      <c r="M275" s="13">
        <f t="shared" si="82"/>
        <v>1.931660361929447E-8</v>
      </c>
      <c r="N275" s="14">
        <f t="shared" si="83"/>
        <v>1.8275998709165091E-3</v>
      </c>
      <c r="O275" s="14">
        <f t="shared" si="84"/>
        <v>4.0237524899752439E-7</v>
      </c>
      <c r="P275" s="15">
        <v>273</v>
      </c>
      <c r="Q275" s="8">
        <f t="shared" si="85"/>
        <v>0.72801462249360038</v>
      </c>
      <c r="R275" s="201"/>
      <c r="S275" s="22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x14ac:dyDescent="0.25">
      <c r="A276" s="8">
        <f t="shared" si="73"/>
        <v>-1.2747669999999999E-2</v>
      </c>
      <c r="B276" s="9">
        <v>1.2747669999999999E-2</v>
      </c>
      <c r="C276" s="9">
        <v>0.72813839999999996</v>
      </c>
      <c r="D276" s="10">
        <f t="shared" si="74"/>
        <v>0.51274766999999999</v>
      </c>
      <c r="E276" s="10">
        <f t="shared" si="75"/>
        <v>1.1547921156434417E-2</v>
      </c>
      <c r="F276" s="10">
        <f t="shared" si="76"/>
        <v>4.3349820133212544E-5</v>
      </c>
      <c r="G276" s="10">
        <f t="shared" si="86"/>
        <v>1.1563989447143028E-3</v>
      </c>
      <c r="H276" s="10">
        <f t="shared" si="77"/>
        <v>1.159127097656763E-2</v>
      </c>
      <c r="I276" s="10">
        <f t="shared" si="78"/>
        <v>1.1563989447143023E-3</v>
      </c>
      <c r="J276" s="10">
        <f t="shared" si="79"/>
        <v>7.8718067142708756E-11</v>
      </c>
      <c r="K276" s="12">
        <f t="shared" si="80"/>
        <v>-6.0533866789721775E-12</v>
      </c>
      <c r="L276" s="10">
        <f t="shared" si="81"/>
        <v>0.72801462009544837</v>
      </c>
      <c r="M276" s="13">
        <f t="shared" si="82"/>
        <v>1.5321464770800936E-8</v>
      </c>
      <c r="N276" s="14">
        <f t="shared" si="83"/>
        <v>1.7914853841956933E-3</v>
      </c>
      <c r="O276" s="14">
        <f t="shared" si="84"/>
        <v>4.0333478561315041E-7</v>
      </c>
      <c r="P276" s="15">
        <v>274</v>
      </c>
      <c r="Q276" s="8">
        <f t="shared" si="85"/>
        <v>0.72801346364563102</v>
      </c>
      <c r="R276" s="201"/>
      <c r="S276" s="22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x14ac:dyDescent="0.25">
      <c r="A277" s="8">
        <f t="shared" si="73"/>
        <v>-1.2452029999999999E-2</v>
      </c>
      <c r="B277" s="9">
        <v>1.2452029999999999E-2</v>
      </c>
      <c r="C277" s="9">
        <v>0.72817620000000005</v>
      </c>
      <c r="D277" s="10">
        <f t="shared" si="74"/>
        <v>0.51245202999999995</v>
      </c>
      <c r="E277" s="10">
        <f t="shared" si="75"/>
        <v>1.1291192799631285E-2</v>
      </c>
      <c r="F277" s="10">
        <f t="shared" si="76"/>
        <v>3.9976269697215039E-5</v>
      </c>
      <c r="G277" s="10">
        <f t="shared" si="86"/>
        <v>1.120860854070288E-3</v>
      </c>
      <c r="H277" s="10">
        <f t="shared" si="77"/>
        <v>1.13311690693285E-2</v>
      </c>
      <c r="I277" s="10">
        <f t="shared" si="78"/>
        <v>1.1208608540702882E-3</v>
      </c>
      <c r="J277" s="10">
        <f t="shared" si="79"/>
        <v>7.6601211253087754E-11</v>
      </c>
      <c r="K277" s="12">
        <f t="shared" si="80"/>
        <v>-5.8770432947380085E-12</v>
      </c>
      <c r="L277" s="10">
        <f t="shared" si="81"/>
        <v>0.7280135367941527</v>
      </c>
      <c r="M277" s="13">
        <f t="shared" si="82"/>
        <v>2.6459318536536223E-8</v>
      </c>
      <c r="N277" s="14">
        <f t="shared" si="83"/>
        <v>1.7567923099974601E-3</v>
      </c>
      <c r="O277" s="14">
        <f t="shared" si="84"/>
        <v>4.0440881663765249E-7</v>
      </c>
      <c r="P277" s="15">
        <v>275</v>
      </c>
      <c r="Q277" s="8">
        <f t="shared" si="85"/>
        <v>0.72801241588378451</v>
      </c>
      <c r="R277" s="201"/>
      <c r="S277" s="22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x14ac:dyDescent="0.25">
      <c r="A278" s="8">
        <f t="shared" si="73"/>
        <v>-1.2162289999999999E-2</v>
      </c>
      <c r="B278" s="9">
        <v>1.2162289999999999E-2</v>
      </c>
      <c r="C278" s="9">
        <v>0.72815249999999998</v>
      </c>
      <c r="D278" s="10">
        <f t="shared" si="74"/>
        <v>0.51216229000000002</v>
      </c>
      <c r="E278" s="10">
        <f t="shared" si="75"/>
        <v>1.103882845307085E-2</v>
      </c>
      <c r="F278" s="10">
        <f t="shared" si="76"/>
        <v>3.691754248372313E-5</v>
      </c>
      <c r="G278" s="10">
        <f t="shared" si="86"/>
        <v>1.0865439298635843E-3</v>
      </c>
      <c r="H278" s="10">
        <f t="shared" si="77"/>
        <v>1.1075745995554574E-2</v>
      </c>
      <c r="I278" s="10">
        <f t="shared" si="78"/>
        <v>1.0865439298635836E-3</v>
      </c>
      <c r="J278" s="10">
        <f t="shared" si="79"/>
        <v>7.4581841339480635E-11</v>
      </c>
      <c r="K278" s="12">
        <f t="shared" si="80"/>
        <v>-5.7092064393105546E-12</v>
      </c>
      <c r="L278" s="10">
        <f t="shared" si="81"/>
        <v>0.72801255249230701</v>
      </c>
      <c r="M278" s="13">
        <f t="shared" si="82"/>
        <v>1.9585304909474562E-8</v>
      </c>
      <c r="N278" s="14">
        <f t="shared" si="83"/>
        <v>1.7234047922659197E-3</v>
      </c>
      <c r="O278" s="14">
        <f t="shared" si="84"/>
        <v>4.0559175805984732E-7</v>
      </c>
      <c r="P278" s="15">
        <v>276</v>
      </c>
      <c r="Q278" s="8">
        <f t="shared" si="85"/>
        <v>0.7280114659001593</v>
      </c>
      <c r="R278" s="201"/>
      <c r="S278" s="22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x14ac:dyDescent="0.25">
      <c r="A279" s="8">
        <f t="shared" si="73"/>
        <v>-1.187845E-2</v>
      </c>
      <c r="B279" s="7">
        <v>1.187845E-2</v>
      </c>
      <c r="C279" s="7">
        <v>0.72813689999999998</v>
      </c>
      <c r="D279" s="10">
        <f t="shared" si="74"/>
        <v>0.51187844999999998</v>
      </c>
      <c r="E279" s="10">
        <f t="shared" si="75"/>
        <v>1.0790900152190679E-2</v>
      </c>
      <c r="F279" s="10">
        <f t="shared" si="76"/>
        <v>3.4141807239117026E-5</v>
      </c>
      <c r="G279" s="10">
        <f t="shared" si="86"/>
        <v>1.0534079679149835E-3</v>
      </c>
      <c r="H279" s="10">
        <f t="shared" si="77"/>
        <v>1.0825041959429797E-2</v>
      </c>
      <c r="I279" s="10">
        <f t="shared" si="78"/>
        <v>1.0534079679149833E-3</v>
      </c>
      <c r="J279" s="10">
        <f t="shared" si="79"/>
        <v>7.265522060742419E-11</v>
      </c>
      <c r="K279" s="12">
        <f t="shared" si="80"/>
        <v>-5.549434243926689E-12</v>
      </c>
      <c r="L279" s="10">
        <f t="shared" si="81"/>
        <v>0.72801165726351036</v>
      </c>
      <c r="M279" s="13">
        <f t="shared" si="82"/>
        <v>1.5685743043407623E-8</v>
      </c>
      <c r="N279" s="14">
        <f t="shared" si="83"/>
        <v>1.6912765871212956E-3</v>
      </c>
      <c r="O279" s="14">
        <f t="shared" si="84"/>
        <v>4.0687637536816746E-7</v>
      </c>
      <c r="P279" s="15">
        <v>277</v>
      </c>
      <c r="Q279" s="8">
        <f t="shared" si="85"/>
        <v>0.72801060380856153</v>
      </c>
      <c r="R279" s="201"/>
      <c r="S279" s="22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x14ac:dyDescent="0.25">
      <c r="A280" s="8">
        <f t="shared" si="73"/>
        <v>-1.1601159999999999E-2</v>
      </c>
      <c r="B280" s="7">
        <v>1.1601159999999999E-2</v>
      </c>
      <c r="C280" s="7">
        <v>0.72817520000000002</v>
      </c>
      <c r="D280" s="10">
        <f t="shared" si="74"/>
        <v>0.51160116</v>
      </c>
      <c r="E280" s="10">
        <f t="shared" si="75"/>
        <v>1.0548044610194634E-2</v>
      </c>
      <c r="F280" s="10">
        <f t="shared" si="76"/>
        <v>3.1626314904547051E-5</v>
      </c>
      <c r="G280" s="10">
        <f t="shared" si="86"/>
        <v>1.0214890040796884E-3</v>
      </c>
      <c r="H280" s="10">
        <f t="shared" si="77"/>
        <v>1.0579670925099181E-2</v>
      </c>
      <c r="I280" s="10">
        <f t="shared" si="78"/>
        <v>1.0214890040796886E-3</v>
      </c>
      <c r="J280" s="10">
        <f t="shared" si="79"/>
        <v>7.0821129917007897E-11</v>
      </c>
      <c r="K280" s="12">
        <f t="shared" si="80"/>
        <v>-5.3976667565435004E-12</v>
      </c>
      <c r="L280" s="10">
        <f t="shared" si="81"/>
        <v>0.72801084407836525</v>
      </c>
      <c r="M280" s="13">
        <f t="shared" si="82"/>
        <v>2.701286897641578E-8</v>
      </c>
      <c r="N280" s="14">
        <f t="shared" si="83"/>
        <v>1.6604350825274289E-3</v>
      </c>
      <c r="O280" s="14">
        <f t="shared" si="84"/>
        <v>4.082520911637459E-7</v>
      </c>
      <c r="P280" s="15">
        <v>278</v>
      </c>
      <c r="Q280" s="8">
        <f t="shared" si="85"/>
        <v>0.72800982254355806</v>
      </c>
      <c r="R280" s="201"/>
      <c r="S280" s="22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x14ac:dyDescent="0.25">
      <c r="A281" s="8">
        <f t="shared" si="73"/>
        <v>-1.132968E-2</v>
      </c>
      <c r="B281" s="7">
        <v>1.132968E-2</v>
      </c>
      <c r="C281" s="7">
        <v>0.72820070000000003</v>
      </c>
      <c r="D281" s="10">
        <f t="shared" si="74"/>
        <v>0.51132968000000001</v>
      </c>
      <c r="E281" s="10">
        <f t="shared" si="75"/>
        <v>1.0309677316578435E-2</v>
      </c>
      <c r="F281" s="10">
        <f t="shared" si="76"/>
        <v>2.9338455154929028E-5</v>
      </c>
      <c r="G281" s="10">
        <f t="shared" si="86"/>
        <v>9.9066415919630418E-4</v>
      </c>
      <c r="H281" s="10">
        <f t="shared" si="77"/>
        <v>1.0339015771733365E-2</v>
      </c>
      <c r="I281" s="10">
        <f t="shared" si="78"/>
        <v>9.9066415919630353E-4</v>
      </c>
      <c r="J281" s="10">
        <f t="shared" si="79"/>
        <v>6.9070331676120156E-11</v>
      </c>
      <c r="K281" s="12">
        <f t="shared" si="80"/>
        <v>-5.2531023961379968E-12</v>
      </c>
      <c r="L281" s="10">
        <f t="shared" si="81"/>
        <v>0.72801010268582766</v>
      </c>
      <c r="M281" s="13">
        <f t="shared" si="82"/>
        <v>3.6327336169720871E-8</v>
      </c>
      <c r="N281" s="14">
        <f t="shared" si="83"/>
        <v>1.6307540387387766E-3</v>
      </c>
      <c r="O281" s="14">
        <f t="shared" si="84"/>
        <v>4.097150538926977E-7</v>
      </c>
      <c r="P281" s="15">
        <v>279</v>
      </c>
      <c r="Q281" s="8">
        <f t="shared" si="85"/>
        <v>0.72800911197698992</v>
      </c>
      <c r="R281" s="201"/>
      <c r="S281" s="22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x14ac:dyDescent="0.25">
      <c r="A282" s="8">
        <f t="shared" si="73"/>
        <v>-1.1063460000000001E-2</v>
      </c>
      <c r="B282" s="7">
        <v>1.1063460000000001E-2</v>
      </c>
      <c r="C282" s="7">
        <v>0.72816890000000001</v>
      </c>
      <c r="D282" s="10">
        <f t="shared" si="74"/>
        <v>0.51106346000000002</v>
      </c>
      <c r="E282" s="10">
        <f t="shared" si="75"/>
        <v>1.0075370255345209E-2</v>
      </c>
      <c r="F282" s="10">
        <f t="shared" si="76"/>
        <v>2.7251623343258501E-5</v>
      </c>
      <c r="G282" s="10">
        <f t="shared" si="86"/>
        <v>9.6083805391604035E-4</v>
      </c>
      <c r="H282" s="10">
        <f t="shared" si="77"/>
        <v>1.0102621878688467E-2</v>
      </c>
      <c r="I282" s="10">
        <f t="shared" si="78"/>
        <v>9.6083805391604089E-4</v>
      </c>
      <c r="J282" s="10">
        <f t="shared" si="79"/>
        <v>6.7395493124601328E-11</v>
      </c>
      <c r="K282" s="12">
        <f t="shared" si="80"/>
        <v>-5.1150994538025824E-12</v>
      </c>
      <c r="L282" s="10">
        <f t="shared" si="81"/>
        <v>0.72800942472760655</v>
      </c>
      <c r="M282" s="13">
        <f t="shared" si="82"/>
        <v>2.5432362504968633E-8</v>
      </c>
      <c r="N282" s="14">
        <f t="shared" si="83"/>
        <v>1.6021348578295601E-3</v>
      </c>
      <c r="O282" s="14">
        <f t="shared" si="84"/>
        <v>4.1126159070969464E-7</v>
      </c>
      <c r="P282" s="15">
        <v>280</v>
      </c>
      <c r="Q282" s="8">
        <f t="shared" si="85"/>
        <v>0.72800846384594997</v>
      </c>
      <c r="R282" s="201"/>
      <c r="S282" s="22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x14ac:dyDescent="0.25">
      <c r="A283" s="8">
        <f t="shared" si="73"/>
        <v>-1.08033E-2</v>
      </c>
      <c r="B283" s="7">
        <v>1.08033E-2</v>
      </c>
      <c r="C283" s="7">
        <v>0.72814769999999995</v>
      </c>
      <c r="D283" s="10">
        <f t="shared" si="74"/>
        <v>0.51080329999999996</v>
      </c>
      <c r="E283" s="10">
        <f t="shared" si="75"/>
        <v>9.845879318557578E-3</v>
      </c>
      <c r="F283" s="10">
        <f t="shared" si="76"/>
        <v>2.5352220282356172E-5</v>
      </c>
      <c r="G283" s="10">
        <f t="shared" si="86"/>
        <v>9.3206839536204289E-4</v>
      </c>
      <c r="H283" s="10">
        <f t="shared" si="77"/>
        <v>9.8712315388399339E-3</v>
      </c>
      <c r="I283" s="10">
        <f t="shared" si="78"/>
        <v>9.3206839536204311E-4</v>
      </c>
      <c r="J283" s="10">
        <f t="shared" si="79"/>
        <v>6.5798023019372516E-11</v>
      </c>
      <c r="K283" s="12">
        <f t="shared" si="80"/>
        <v>-4.9837423064873599E-12</v>
      </c>
      <c r="L283" s="10">
        <f t="shared" si="81"/>
        <v>0.72800880603775586</v>
      </c>
      <c r="M283" s="13">
        <f t="shared" si="82"/>
        <v>1.929153274786298E-8</v>
      </c>
      <c r="N283" s="14">
        <f t="shared" si="83"/>
        <v>1.5746260373341937E-3</v>
      </c>
      <c r="O283" s="14">
        <f t="shared" si="84"/>
        <v>4.1288032325681042E-7</v>
      </c>
      <c r="P283" s="15">
        <v>281</v>
      </c>
      <c r="Q283" s="8">
        <f t="shared" si="85"/>
        <v>0.72800787392678434</v>
      </c>
      <c r="R283" s="201"/>
      <c r="S283" s="22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x14ac:dyDescent="0.25">
      <c r="A284" s="8">
        <f t="shared" si="73"/>
        <v>-1.054864E-2</v>
      </c>
      <c r="B284" s="7">
        <v>1.054864E-2</v>
      </c>
      <c r="C284" s="7">
        <v>0.72818229999999995</v>
      </c>
      <c r="D284" s="10">
        <f t="shared" si="74"/>
        <v>0.51054864</v>
      </c>
      <c r="E284" s="10">
        <f t="shared" si="75"/>
        <v>9.6207594700929329E-3</v>
      </c>
      <c r="F284" s="10">
        <f t="shared" si="76"/>
        <v>2.3618157484830938E-5</v>
      </c>
      <c r="G284" s="10">
        <f t="shared" si="86"/>
        <v>9.0426230815123312E-4</v>
      </c>
      <c r="H284" s="10">
        <f t="shared" si="77"/>
        <v>9.6443776275777632E-3</v>
      </c>
      <c r="I284" s="10">
        <f t="shared" si="78"/>
        <v>9.0426230815123377E-4</v>
      </c>
      <c r="J284" s="10">
        <f t="shared" si="79"/>
        <v>6.4271002798871634E-11</v>
      </c>
      <c r="K284" s="12">
        <f t="shared" si="80"/>
        <v>-4.858426992867488E-12</v>
      </c>
      <c r="L284" s="10">
        <f t="shared" si="81"/>
        <v>0.72800823966312378</v>
      </c>
      <c r="M284" s="13">
        <f t="shared" si="82"/>
        <v>3.0297000873445615E-8</v>
      </c>
      <c r="N284" s="14">
        <f t="shared" si="83"/>
        <v>1.5481318080340113E-3</v>
      </c>
      <c r="O284" s="14">
        <f t="shared" si="84"/>
        <v>4.1456793287929813E-7</v>
      </c>
      <c r="P284" s="15">
        <v>282</v>
      </c>
      <c r="Q284" s="8">
        <f t="shared" si="85"/>
        <v>0.7280073353592208</v>
      </c>
      <c r="R284" s="201"/>
      <c r="S284" s="22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x14ac:dyDescent="0.25">
      <c r="A285" s="8">
        <f t="shared" si="73"/>
        <v>-1.029939E-2</v>
      </c>
      <c r="B285" s="7">
        <v>1.029939E-2</v>
      </c>
      <c r="C285" s="7">
        <v>0.72815660000000004</v>
      </c>
      <c r="D285" s="10">
        <f t="shared" si="74"/>
        <v>0.51029939000000002</v>
      </c>
      <c r="E285" s="10">
        <f t="shared" si="75"/>
        <v>9.3999749962406301E-3</v>
      </c>
      <c r="F285" s="10">
        <f t="shared" si="76"/>
        <v>2.2033143013285243E-5</v>
      </c>
      <c r="G285" s="10">
        <f t="shared" si="86"/>
        <v>8.7738179793533932E-4</v>
      </c>
      <c r="H285" s="10">
        <f t="shared" si="77"/>
        <v>9.4220081392539148E-3</v>
      </c>
      <c r="I285" s="10">
        <f t="shared" si="78"/>
        <v>8.7738179793533987E-4</v>
      </c>
      <c r="J285" s="10">
        <f t="shared" si="79"/>
        <v>6.281074561390977E-11</v>
      </c>
      <c r="K285" s="12">
        <f t="shared" si="80"/>
        <v>-4.7388293278201583E-12</v>
      </c>
      <c r="L285" s="10">
        <f t="shared" si="81"/>
        <v>0.72800772050574158</v>
      </c>
      <c r="M285" s="13">
        <f t="shared" si="82"/>
        <v>2.2165103810654272E-8</v>
      </c>
      <c r="N285" s="14">
        <f t="shared" si="83"/>
        <v>1.5226094273601107E-3</v>
      </c>
      <c r="O285" s="14">
        <f t="shared" si="84"/>
        <v>4.163186937731094E-7</v>
      </c>
      <c r="P285" s="15">
        <v>283</v>
      </c>
      <c r="Q285" s="8">
        <f t="shared" si="85"/>
        <v>0.72800684308328745</v>
      </c>
      <c r="R285" s="201"/>
      <c r="S285" s="22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x14ac:dyDescent="0.25">
      <c r="A286" s="8">
        <f t="shared" si="73"/>
        <v>-1.005548E-2</v>
      </c>
      <c r="B286" s="7">
        <v>1.005548E-2</v>
      </c>
      <c r="C286" s="7">
        <v>0.72818830000000001</v>
      </c>
      <c r="D286" s="10">
        <f t="shared" si="74"/>
        <v>0.51005548000000001</v>
      </c>
      <c r="E286" s="10">
        <f t="shared" si="75"/>
        <v>9.1835044339914906E-3</v>
      </c>
      <c r="F286" s="10">
        <f t="shared" si="76"/>
        <v>2.0582750828674767E-5</v>
      </c>
      <c r="G286" s="10">
        <f t="shared" si="86"/>
        <v>8.5139275376593798E-4</v>
      </c>
      <c r="H286" s="10">
        <f t="shared" si="77"/>
        <v>9.2040871848201658E-3</v>
      </c>
      <c r="I286" s="10">
        <f t="shared" si="78"/>
        <v>8.5139275376593755E-4</v>
      </c>
      <c r="J286" s="10">
        <f t="shared" si="79"/>
        <v>6.1413896937432038E-11</v>
      </c>
      <c r="K286" s="12">
        <f t="shared" si="80"/>
        <v>-4.6246428897909208E-12</v>
      </c>
      <c r="L286" s="10">
        <f t="shared" si="81"/>
        <v>0.72800724405103778</v>
      </c>
      <c r="M286" s="13">
        <f t="shared" si="82"/>
        <v>3.2781256654612787E-8</v>
      </c>
      <c r="N286" s="14">
        <f t="shared" si="83"/>
        <v>1.4980201237866936E-3</v>
      </c>
      <c r="O286" s="14">
        <f t="shared" si="84"/>
        <v>4.1812695565995981E-7</v>
      </c>
      <c r="P286" s="15">
        <v>284</v>
      </c>
      <c r="Q286" s="8">
        <f t="shared" si="85"/>
        <v>0.72800639261852573</v>
      </c>
      <c r="R286" s="201"/>
      <c r="S286" s="22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x14ac:dyDescent="0.25">
      <c r="A287" s="8">
        <f t="shared" si="73"/>
        <v>-9.8166539999999993E-3</v>
      </c>
      <c r="B287" s="7">
        <v>9.8166539999999993E-3</v>
      </c>
      <c r="C287" s="7">
        <v>0.72820949999999995</v>
      </c>
      <c r="D287" s="10">
        <f t="shared" si="74"/>
        <v>0.50981665399999998</v>
      </c>
      <c r="E287" s="10">
        <f t="shared" si="75"/>
        <v>8.9711577112130542E-3</v>
      </c>
      <c r="F287" s="10">
        <f t="shared" si="76"/>
        <v>1.9253073994865699E-5</v>
      </c>
      <c r="G287" s="10">
        <f t="shared" si="86"/>
        <v>8.2624315471581042E-4</v>
      </c>
      <c r="H287" s="10">
        <f t="shared" si="77"/>
        <v>8.9904107852079203E-3</v>
      </c>
      <c r="I287" s="10">
        <f t="shared" si="78"/>
        <v>8.2624315471580998E-4</v>
      </c>
      <c r="J287" s="10">
        <f t="shared" si="79"/>
        <v>6.0076269028905838E-11</v>
      </c>
      <c r="K287" s="12">
        <f t="shared" si="80"/>
        <v>-4.5155013051819984E-12</v>
      </c>
      <c r="L287" s="10">
        <f t="shared" si="81"/>
        <v>0.72800680592775335</v>
      </c>
      <c r="M287" s="13">
        <f t="shared" si="82"/>
        <v>4.1084886923910244E-8</v>
      </c>
      <c r="N287" s="14">
        <f t="shared" si="83"/>
        <v>1.47430854627952E-3</v>
      </c>
      <c r="O287" s="14">
        <f t="shared" si="84"/>
        <v>4.1998875174262482E-7</v>
      </c>
      <c r="P287" s="15">
        <v>285</v>
      </c>
      <c r="Q287" s="8">
        <f t="shared" si="85"/>
        <v>0.72800597964570046</v>
      </c>
      <c r="R287" s="201"/>
      <c r="S287" s="22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x14ac:dyDescent="0.25">
      <c r="A288" s="8">
        <f t="shared" si="73"/>
        <v>-9.5826809999999991E-3</v>
      </c>
      <c r="B288" s="7">
        <v>9.5826809999999991E-3</v>
      </c>
      <c r="C288" s="7">
        <v>0.72822359999999997</v>
      </c>
      <c r="D288" s="10">
        <f t="shared" si="74"/>
        <v>0.50958268100000004</v>
      </c>
      <c r="E288" s="10">
        <f t="shared" si="75"/>
        <v>8.762763089907831E-3</v>
      </c>
      <c r="F288" s="10">
        <f t="shared" si="76"/>
        <v>1.8031930839239239E-5</v>
      </c>
      <c r="G288" s="10">
        <f t="shared" si="86"/>
        <v>8.0188592045885021E-4</v>
      </c>
      <c r="H288" s="10">
        <f t="shared" si="77"/>
        <v>8.78079502074707E-3</v>
      </c>
      <c r="I288" s="10">
        <f t="shared" si="78"/>
        <v>8.0188592045885043E-4</v>
      </c>
      <c r="J288" s="10">
        <f t="shared" si="79"/>
        <v>5.8794078713875803E-11</v>
      </c>
      <c r="K288" s="12">
        <f t="shared" si="80"/>
        <v>-4.4110781684244614E-12</v>
      </c>
      <c r="L288" s="10">
        <f t="shared" si="81"/>
        <v>0.72800640230540559</v>
      </c>
      <c r="M288" s="13">
        <f t="shared" si="82"/>
        <v>4.7174838537115442E-8</v>
      </c>
      <c r="N288" s="14">
        <f t="shared" si="83"/>
        <v>1.4514245119319371E-3</v>
      </c>
      <c r="O288" s="14">
        <f t="shared" si="84"/>
        <v>4.2190038181284145E-7</v>
      </c>
      <c r="P288" s="15">
        <v>286</v>
      </c>
      <c r="Q288" s="8">
        <f t="shared" si="85"/>
        <v>0.72800560038141149</v>
      </c>
      <c r="R288" s="201"/>
      <c r="S288" s="22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x14ac:dyDescent="0.25">
      <c r="A289" s="8">
        <f t="shared" si="73"/>
        <v>-9.3536379999999992E-3</v>
      </c>
      <c r="B289" s="7">
        <v>9.3536379999999992E-3</v>
      </c>
      <c r="C289" s="7">
        <v>0.72823289999999996</v>
      </c>
      <c r="D289" s="10">
        <f t="shared" si="74"/>
        <v>0.509353638</v>
      </c>
      <c r="E289" s="10">
        <f t="shared" si="75"/>
        <v>8.5584203920784155E-3</v>
      </c>
      <c r="F289" s="10">
        <f t="shared" si="76"/>
        <v>1.6909969827845114E-5</v>
      </c>
      <c r="G289" s="10">
        <f t="shared" si="86"/>
        <v>7.7830758052832225E-4</v>
      </c>
      <c r="H289" s="10">
        <f t="shared" si="77"/>
        <v>8.575330361906261E-3</v>
      </c>
      <c r="I289" s="10">
        <f t="shared" si="78"/>
        <v>7.7830758052832192E-4</v>
      </c>
      <c r="J289" s="10">
        <f t="shared" si="79"/>
        <v>5.7565416344136996E-11</v>
      </c>
      <c r="K289" s="12">
        <f t="shared" si="80"/>
        <v>-4.3111936233885472E-12</v>
      </c>
      <c r="L289" s="10">
        <f t="shared" si="81"/>
        <v>0.72800603026611044</v>
      </c>
      <c r="M289" s="13">
        <f t="shared" si="82"/>
        <v>5.1469876155103046E-8</v>
      </c>
      <c r="N289" s="14">
        <f t="shared" si="83"/>
        <v>1.4293497342567824E-3</v>
      </c>
      <c r="O289" s="14">
        <f t="shared" si="84"/>
        <v>4.2385588593139244E-7</v>
      </c>
      <c r="P289" s="15">
        <v>287</v>
      </c>
      <c r="Q289" s="8">
        <f t="shared" si="85"/>
        <v>0.72800525192124654</v>
      </c>
      <c r="R289" s="201"/>
      <c r="S289" s="22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x14ac:dyDescent="0.25">
      <c r="A290" s="8">
        <f t="shared" si="73"/>
        <v>-9.1296039999999995E-3</v>
      </c>
      <c r="B290" s="7">
        <v>9.1296039999999995E-3</v>
      </c>
      <c r="C290" s="7">
        <v>0.72823919999999998</v>
      </c>
      <c r="D290" s="10">
        <f t="shared" si="74"/>
        <v>0.50912960399999996</v>
      </c>
      <c r="E290" s="10">
        <f t="shared" si="75"/>
        <v>8.358229791058356E-3</v>
      </c>
      <c r="F290" s="10">
        <f t="shared" si="76"/>
        <v>1.5878699949152827E-5</v>
      </c>
      <c r="G290" s="10">
        <f t="shared" si="86"/>
        <v>7.5549545260402209E-4</v>
      </c>
      <c r="H290" s="10">
        <f t="shared" si="77"/>
        <v>8.3741084910075089E-3</v>
      </c>
      <c r="I290" s="10">
        <f t="shared" si="78"/>
        <v>7.5549545260402209E-4</v>
      </c>
      <c r="J290" s="10">
        <f t="shared" si="79"/>
        <v>5.6388468596740081E-11</v>
      </c>
      <c r="K290" s="12">
        <f t="shared" si="80"/>
        <v>-4.2156811366207655E-12</v>
      </c>
      <c r="L290" s="10">
        <f t="shared" si="81"/>
        <v>0.728005687160035</v>
      </c>
      <c r="M290" s="13">
        <f t="shared" si="82"/>
        <v>5.4528246428509305E-8</v>
      </c>
      <c r="N290" s="14">
        <f t="shared" si="83"/>
        <v>1.4080667213143686E-3</v>
      </c>
      <c r="O290" s="14">
        <f t="shared" si="84"/>
        <v>4.258492607462313E-7</v>
      </c>
      <c r="P290" s="15">
        <v>288</v>
      </c>
      <c r="Q290" s="8">
        <f t="shared" si="85"/>
        <v>0.72800493162805613</v>
      </c>
      <c r="R290" s="201"/>
      <c r="S290" s="22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x14ac:dyDescent="0.25">
      <c r="A291" s="8">
        <f t="shared" si="73"/>
        <v>-8.9109879999999999E-3</v>
      </c>
      <c r="B291" s="7">
        <v>8.9109879999999999E-3</v>
      </c>
      <c r="C291" s="7">
        <v>0.72819460000000003</v>
      </c>
      <c r="D291" s="10">
        <f t="shared" si="74"/>
        <v>0.50891098800000001</v>
      </c>
      <c r="E291" s="10">
        <f t="shared" si="75"/>
        <v>8.162585662407025E-3</v>
      </c>
      <c r="F291" s="10">
        <f t="shared" si="76"/>
        <v>1.4931788486614245E-5</v>
      </c>
      <c r="G291" s="10">
        <f t="shared" si="86"/>
        <v>7.3347049384317811E-4</v>
      </c>
      <c r="H291" s="10">
        <f t="shared" si="77"/>
        <v>8.1775174508936389E-3</v>
      </c>
      <c r="I291" s="10">
        <f t="shared" si="78"/>
        <v>7.3347049384317855E-4</v>
      </c>
      <c r="J291" s="10">
        <f t="shared" si="79"/>
        <v>5.5263182492810402E-11</v>
      </c>
      <c r="K291" s="12">
        <f t="shared" si="80"/>
        <v>-4.1245207241068088E-12</v>
      </c>
      <c r="L291" s="10">
        <f t="shared" si="81"/>
        <v>0.72800537104131258</v>
      </c>
      <c r="M291" s="13">
        <f t="shared" si="82"/>
        <v>3.580759880593609E-8</v>
      </c>
      <c r="N291" s="14">
        <f t="shared" si="83"/>
        <v>1.3875892712944561E-3</v>
      </c>
      <c r="O291" s="14">
        <f t="shared" si="84"/>
        <v>4.2787137501435402E-7</v>
      </c>
      <c r="P291" s="15">
        <v>289</v>
      </c>
      <c r="Q291" s="8">
        <f t="shared" si="85"/>
        <v>0.72800463753501643</v>
      </c>
      <c r="R291" s="201"/>
      <c r="S291" s="22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x14ac:dyDescent="0.25">
      <c r="A292" s="8">
        <f t="shared" si="73"/>
        <v>-8.6956020000000002E-3</v>
      </c>
      <c r="B292" s="7">
        <v>8.6956020000000002E-3</v>
      </c>
      <c r="C292" s="7">
        <v>0.72821349999999996</v>
      </c>
      <c r="D292" s="10">
        <f t="shared" si="74"/>
        <v>0.50869560199999997</v>
      </c>
      <c r="E292" s="10">
        <f t="shared" si="75"/>
        <v>7.9695536910943145E-3</v>
      </c>
      <c r="F292" s="10">
        <f t="shared" si="76"/>
        <v>1.4052999031291748E-5</v>
      </c>
      <c r="G292" s="10">
        <f t="shared" si="86"/>
        <v>7.1199525569790728E-4</v>
      </c>
      <c r="H292" s="10">
        <f t="shared" si="77"/>
        <v>7.9836066901256067E-3</v>
      </c>
      <c r="I292" s="10">
        <f t="shared" si="78"/>
        <v>7.1199525569790685E-4</v>
      </c>
      <c r="J292" s="10">
        <f t="shared" si="79"/>
        <v>5.4176486694953854E-11</v>
      </c>
      <c r="K292" s="12">
        <f t="shared" si="80"/>
        <v>-4.0366332490672955E-12</v>
      </c>
      <c r="L292" s="10">
        <f t="shared" si="81"/>
        <v>0.72800507662976033</v>
      </c>
      <c r="M292" s="13">
        <f t="shared" si="82"/>
        <v>4.3440301262045832E-8</v>
      </c>
      <c r="N292" s="14">
        <f t="shared" si="83"/>
        <v>1.3676918312580683E-3</v>
      </c>
      <c r="O292" s="14">
        <f t="shared" si="84"/>
        <v>4.2993799920132257E-7</v>
      </c>
      <c r="P292" s="15">
        <v>290</v>
      </c>
      <c r="Q292" s="8">
        <f t="shared" si="85"/>
        <v>0.72800436459940154</v>
      </c>
      <c r="R292" s="201"/>
      <c r="S292" s="22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x14ac:dyDescent="0.25">
      <c r="A293" s="8">
        <f t="shared" si="73"/>
        <v>-8.4849049999999992E-3</v>
      </c>
      <c r="B293" s="7">
        <v>8.4849049999999992E-3</v>
      </c>
      <c r="C293" s="7">
        <v>0.72822620000000005</v>
      </c>
      <c r="D293" s="10">
        <f t="shared" si="74"/>
        <v>0.50848490499999999</v>
      </c>
      <c r="E293" s="10">
        <f t="shared" si="75"/>
        <v>7.7804624986003677E-3</v>
      </c>
      <c r="F293" s="10">
        <f t="shared" si="76"/>
        <v>1.3242421692587516E-5</v>
      </c>
      <c r="G293" s="10">
        <f t="shared" si="86"/>
        <v>6.9120002657291693E-4</v>
      </c>
      <c r="H293" s="10">
        <f t="shared" si="77"/>
        <v>7.7937049202929549E-3</v>
      </c>
      <c r="I293" s="10">
        <f t="shared" si="78"/>
        <v>6.9120002657291726E-4</v>
      </c>
      <c r="J293" s="10">
        <f t="shared" si="79"/>
        <v>5.313412700477815E-11</v>
      </c>
      <c r="K293" s="12">
        <f t="shared" si="80"/>
        <v>-3.952473902942228E-12</v>
      </c>
      <c r="L293" s="10">
        <f t="shared" si="81"/>
        <v>0.72800480408365664</v>
      </c>
      <c r="M293" s="13">
        <f t="shared" si="82"/>
        <v>4.9016151773535176E-8</v>
      </c>
      <c r="N293" s="14">
        <f t="shared" si="83"/>
        <v>1.3484907659269069E-3</v>
      </c>
      <c r="O293" s="14">
        <f t="shared" si="84"/>
        <v>4.3203111604051434E-7</v>
      </c>
      <c r="P293" s="15">
        <v>291</v>
      </c>
      <c r="Q293" s="8">
        <f t="shared" si="85"/>
        <v>0.72800411284919797</v>
      </c>
      <c r="R293" s="201"/>
      <c r="S293" s="22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x14ac:dyDescent="0.25">
      <c r="A294" s="8">
        <f t="shared" si="73"/>
        <v>-8.2788949999999997E-3</v>
      </c>
      <c r="B294" s="7">
        <v>8.2788949999999997E-3</v>
      </c>
      <c r="C294" s="7">
        <v>0.728186</v>
      </c>
      <c r="D294" s="10">
        <f t="shared" si="74"/>
        <v>0.50827889500000001</v>
      </c>
      <c r="E294" s="10">
        <f t="shared" si="75"/>
        <v>7.5953328437833104E-3</v>
      </c>
      <c r="F294" s="10">
        <f t="shared" si="76"/>
        <v>1.2494228706257459E-5</v>
      </c>
      <c r="G294" s="10">
        <f t="shared" si="86"/>
        <v>6.7106787537608154E-4</v>
      </c>
      <c r="H294" s="10">
        <f t="shared" si="77"/>
        <v>7.6078270724895675E-3</v>
      </c>
      <c r="I294" s="10">
        <f t="shared" si="78"/>
        <v>6.7106787537608186E-4</v>
      </c>
      <c r="J294" s="10">
        <f t="shared" si="79"/>
        <v>5.2134350302613612E-11</v>
      </c>
      <c r="K294" s="12">
        <f t="shared" si="80"/>
        <v>-3.8718805931701678E-12</v>
      </c>
      <c r="L294" s="10">
        <f t="shared" si="81"/>
        <v>0.72800455157607469</v>
      </c>
      <c r="M294" s="13">
        <f t="shared" si="82"/>
        <v>3.2923530544979827E-8</v>
      </c>
      <c r="N294" s="14">
        <f t="shared" si="83"/>
        <v>1.3299654848316547E-3</v>
      </c>
      <c r="O294" s="14">
        <f t="shared" si="84"/>
        <v>4.3414605974626854E-7</v>
      </c>
      <c r="P294" s="15">
        <v>292</v>
      </c>
      <c r="Q294" s="8">
        <f t="shared" si="85"/>
        <v>0.72800388047441067</v>
      </c>
      <c r="R294" s="201"/>
      <c r="S294" s="22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x14ac:dyDescent="0.25">
      <c r="A295" s="8">
        <f t="shared" si="73"/>
        <v>-8.0760369999999995E-3</v>
      </c>
      <c r="B295" s="7">
        <v>8.0760369999999995E-3</v>
      </c>
      <c r="C295" s="7">
        <v>0.72815920000000001</v>
      </c>
      <c r="D295" s="10">
        <f t="shared" si="74"/>
        <v>0.50807603700000004</v>
      </c>
      <c r="E295" s="10">
        <f t="shared" si="75"/>
        <v>7.4128039991900943E-3</v>
      </c>
      <c r="F295" s="10">
        <f t="shared" si="76"/>
        <v>1.1798020539256359E-5</v>
      </c>
      <c r="G295" s="10">
        <f t="shared" si="86"/>
        <v>6.5143492910239506E-4</v>
      </c>
      <c r="H295" s="10">
        <f t="shared" si="77"/>
        <v>7.4246020197293507E-3</v>
      </c>
      <c r="I295" s="10">
        <f t="shared" si="78"/>
        <v>6.5143492910239495E-4</v>
      </c>
      <c r="J295" s="10">
        <f t="shared" si="79"/>
        <v>5.1168253726567289E-11</v>
      </c>
      <c r="K295" s="12">
        <f t="shared" si="80"/>
        <v>-3.7941272338933727E-12</v>
      </c>
      <c r="L295" s="10">
        <f t="shared" si="81"/>
        <v>0.72800431571323454</v>
      </c>
      <c r="M295" s="13">
        <f t="shared" si="82"/>
        <v>2.3989142286847264E-8</v>
      </c>
      <c r="N295" s="14">
        <f t="shared" si="83"/>
        <v>1.3119610405929434E-3</v>
      </c>
      <c r="O295" s="14">
        <f t="shared" si="84"/>
        <v>4.3629474396082452E-7</v>
      </c>
      <c r="P295" s="15">
        <v>293</v>
      </c>
      <c r="Q295" s="8">
        <f t="shared" si="85"/>
        <v>0.72800366424513874</v>
      </c>
      <c r="R295" s="201"/>
      <c r="S295" s="22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x14ac:dyDescent="0.25">
      <c r="A296" s="8">
        <f t="shared" si="73"/>
        <v>-7.8764119999999993E-3</v>
      </c>
      <c r="B296" s="7">
        <v>7.8764119999999993E-3</v>
      </c>
      <c r="C296" s="7">
        <v>0.72823890000000002</v>
      </c>
      <c r="D296" s="10">
        <f t="shared" si="74"/>
        <v>0.507876412</v>
      </c>
      <c r="E296" s="10">
        <f t="shared" si="75"/>
        <v>7.2329641564902528E-3</v>
      </c>
      <c r="F296" s="10">
        <f t="shared" si="76"/>
        <v>1.1150087074495746E-5</v>
      </c>
      <c r="G296" s="10">
        <f t="shared" si="86"/>
        <v>6.3229770620022024E-4</v>
      </c>
      <c r="H296" s="10">
        <f t="shared" si="77"/>
        <v>7.2441142435647485E-3</v>
      </c>
      <c r="I296" s="10">
        <f t="shared" si="78"/>
        <v>6.3229770620022024E-4</v>
      </c>
      <c r="J296" s="10">
        <f t="shared" si="79"/>
        <v>5.0235030552618345E-11</v>
      </c>
      <c r="K296" s="12">
        <f t="shared" si="80"/>
        <v>-3.7191383299462619E-12</v>
      </c>
      <c r="L296" s="10">
        <f t="shared" si="81"/>
        <v>0.72800409533936095</v>
      </c>
      <c r="M296" s="13">
        <f t="shared" si="82"/>
        <v>5.5133228657831808E-8</v>
      </c>
      <c r="N296" s="14">
        <f t="shared" si="83"/>
        <v>1.2944708184855051E-3</v>
      </c>
      <c r="O296" s="14">
        <f t="shared" si="84"/>
        <v>4.3847323063358048E-7</v>
      </c>
      <c r="P296" s="15">
        <v>294</v>
      </c>
      <c r="Q296" s="8">
        <f t="shared" si="85"/>
        <v>0.72800346300908891</v>
      </c>
      <c r="R296" s="201"/>
      <c r="S296" s="22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x14ac:dyDescent="0.25">
      <c r="A297" s="8">
        <f t="shared" si="73"/>
        <v>-7.6809900000000004E-3</v>
      </c>
      <c r="B297" s="7">
        <v>7.6809900000000004E-3</v>
      </c>
      <c r="C297" s="7">
        <v>0.72824319999999998</v>
      </c>
      <c r="D297" s="10">
        <f t="shared" si="74"/>
        <v>0.50768099</v>
      </c>
      <c r="E297" s="10">
        <f t="shared" si="75"/>
        <v>7.056703424945094E-3</v>
      </c>
      <c r="F297" s="10">
        <f t="shared" si="76"/>
        <v>1.0549647000752623E-5</v>
      </c>
      <c r="G297" s="10">
        <f t="shared" si="86"/>
        <v>6.1373687871620758E-4</v>
      </c>
      <c r="H297" s="10">
        <f t="shared" si="77"/>
        <v>7.0672530719458468E-3</v>
      </c>
      <c r="I297" s="10">
        <f t="shared" si="78"/>
        <v>6.1373687871620747E-4</v>
      </c>
      <c r="J297" s="10">
        <f t="shared" si="79"/>
        <v>4.9337946206997823E-11</v>
      </c>
      <c r="K297" s="12">
        <f t="shared" si="80"/>
        <v>-3.6471647917323709E-12</v>
      </c>
      <c r="L297" s="10">
        <f t="shared" si="81"/>
        <v>0.72800389029246759</v>
      </c>
      <c r="M297" s="13">
        <f t="shared" si="82"/>
        <v>5.7269136119236555E-8</v>
      </c>
      <c r="N297" s="14">
        <f t="shared" si="83"/>
        <v>1.2775647173603791E-3</v>
      </c>
      <c r="O297" s="14">
        <f t="shared" si="84"/>
        <v>4.4066739935899239E-7</v>
      </c>
      <c r="P297" s="15">
        <v>295</v>
      </c>
      <c r="Q297" s="8">
        <f t="shared" si="85"/>
        <v>0.72800327652360064</v>
      </c>
      <c r="R297" s="201"/>
      <c r="S297" s="22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x14ac:dyDescent="0.25">
      <c r="A298" s="8">
        <f t="shared" si="73"/>
        <v>-7.489285E-3</v>
      </c>
      <c r="B298" s="7">
        <v>7.489285E-3</v>
      </c>
      <c r="C298" s="7">
        <v>0.7282459</v>
      </c>
      <c r="D298" s="10">
        <f t="shared" si="74"/>
        <v>0.50748928500000001</v>
      </c>
      <c r="E298" s="10">
        <f t="shared" si="75"/>
        <v>6.883599661281492E-3</v>
      </c>
      <c r="F298" s="10">
        <f t="shared" si="76"/>
        <v>9.9914914834959265E-6</v>
      </c>
      <c r="G298" s="10">
        <f t="shared" si="86"/>
        <v>5.9569379876152004E-4</v>
      </c>
      <c r="H298" s="10">
        <f t="shared" si="77"/>
        <v>6.8935911527649883E-3</v>
      </c>
      <c r="I298" s="10">
        <f t="shared" si="78"/>
        <v>5.9569379876151971E-4</v>
      </c>
      <c r="J298" s="10">
        <f t="shared" si="79"/>
        <v>4.8473492042217154E-11</v>
      </c>
      <c r="K298" s="12">
        <f t="shared" si="80"/>
        <v>-3.5779112999273212E-12</v>
      </c>
      <c r="L298" s="10">
        <f t="shared" si="81"/>
        <v>0.72800369889613725</v>
      </c>
      <c r="M298" s="13">
        <f t="shared" si="82"/>
        <v>5.8661374712334213E-8</v>
      </c>
      <c r="N298" s="14">
        <f t="shared" si="83"/>
        <v>1.2611853502783861E-3</v>
      </c>
      <c r="O298" s="14">
        <f t="shared" si="84"/>
        <v>4.4287900514032604E-7</v>
      </c>
      <c r="P298" s="15">
        <v>296</v>
      </c>
      <c r="Q298" s="8">
        <f t="shared" si="85"/>
        <v>0.728003103170907</v>
      </c>
      <c r="R298" s="201"/>
      <c r="S298" s="22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x14ac:dyDescent="0.25">
      <c r="A299" s="8">
        <f t="shared" si="73"/>
        <v>-7.2999240000000002E-3</v>
      </c>
      <c r="B299" s="7">
        <v>7.2999240000000002E-3</v>
      </c>
      <c r="C299" s="7">
        <v>0.72819909999999999</v>
      </c>
      <c r="D299" s="10">
        <f t="shared" si="74"/>
        <v>0.50729992400000001</v>
      </c>
      <c r="E299" s="10">
        <f t="shared" si="75"/>
        <v>6.7124257476372899E-3</v>
      </c>
      <c r="F299" s="10">
        <f t="shared" si="76"/>
        <v>9.4686461064385484E-6</v>
      </c>
      <c r="G299" s="10">
        <f t="shared" si="86"/>
        <v>5.7802955862179192E-4</v>
      </c>
      <c r="H299" s="10">
        <f t="shared" si="77"/>
        <v>6.7218943937437286E-3</v>
      </c>
      <c r="I299" s="10">
        <f t="shared" si="78"/>
        <v>5.7802955862179181E-4</v>
      </c>
      <c r="J299" s="10">
        <f t="shared" si="79"/>
        <v>4.7634479785956776E-11</v>
      </c>
      <c r="K299" s="12">
        <f t="shared" si="80"/>
        <v>-3.5107983181125176E-12</v>
      </c>
      <c r="L299" s="10">
        <f t="shared" si="81"/>
        <v>0.72800351884533399</v>
      </c>
      <c r="M299" s="13">
        <f t="shared" si="82"/>
        <v>3.8251988060486775E-8</v>
      </c>
      <c r="N299" s="14">
        <f t="shared" si="83"/>
        <v>1.245203523766128E-3</v>
      </c>
      <c r="O299" s="14">
        <f t="shared" si="84"/>
        <v>4.4512109976641587E-7</v>
      </c>
      <c r="P299" s="15">
        <v>297</v>
      </c>
      <c r="Q299" s="8">
        <f t="shared" si="85"/>
        <v>0.72800294078488426</v>
      </c>
      <c r="R299" s="201"/>
      <c r="S299" s="22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x14ac:dyDescent="0.25">
      <c r="A300" s="8">
        <f t="shared" si="73"/>
        <v>-7.1139580000000001E-3</v>
      </c>
      <c r="B300" s="7">
        <v>7.1139580000000001E-3</v>
      </c>
      <c r="C300" s="7">
        <v>0.72821650000000004</v>
      </c>
      <c r="D300" s="10">
        <f t="shared" si="74"/>
        <v>0.50711395800000003</v>
      </c>
      <c r="E300" s="10">
        <f t="shared" si="75"/>
        <v>6.5441433490037067E-3</v>
      </c>
      <c r="F300" s="10">
        <f t="shared" si="76"/>
        <v>8.9813489666493065E-6</v>
      </c>
      <c r="G300" s="10">
        <f t="shared" si="86"/>
        <v>5.6083325520499966E-4</v>
      </c>
      <c r="H300" s="10">
        <f t="shared" si="77"/>
        <v>6.5531246979703556E-3</v>
      </c>
      <c r="I300" s="10">
        <f t="shared" si="78"/>
        <v>5.6083325520500009E-4</v>
      </c>
      <c r="J300" s="10">
        <f t="shared" si="79"/>
        <v>4.6824644450075393E-11</v>
      </c>
      <c r="K300" s="12">
        <f t="shared" si="80"/>
        <v>-3.4461122838282582E-12</v>
      </c>
      <c r="L300" s="10">
        <f t="shared" si="81"/>
        <v>0.72800335030310559</v>
      </c>
      <c r="M300" s="13">
        <f t="shared" si="82"/>
        <v>4.5432793286197879E-8</v>
      </c>
      <c r="N300" s="14">
        <f t="shared" si="83"/>
        <v>1.2296969469123933E-3</v>
      </c>
      <c r="O300" s="14">
        <f t="shared" si="84"/>
        <v>4.4737863808444274E-7</v>
      </c>
      <c r="P300" s="15">
        <v>298</v>
      </c>
      <c r="Q300" s="8">
        <f t="shared" si="85"/>
        <v>0.72800278943948105</v>
      </c>
      <c r="R300" s="201"/>
      <c r="S300" s="22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x14ac:dyDescent="0.25">
      <c r="A301" s="8">
        <f t="shared" si="73"/>
        <v>-6.9316279999999996E-3</v>
      </c>
      <c r="B301" s="7">
        <v>6.9316279999999996E-3</v>
      </c>
      <c r="C301" s="7">
        <v>0.72822830000000005</v>
      </c>
      <c r="D301" s="10">
        <f t="shared" si="74"/>
        <v>0.50693162800000002</v>
      </c>
      <c r="E301" s="10">
        <f t="shared" si="75"/>
        <v>6.3789834448867086E-3</v>
      </c>
      <c r="F301" s="10">
        <f t="shared" si="76"/>
        <v>8.5275188734658896E-6</v>
      </c>
      <c r="G301" s="10">
        <f t="shared" si="86"/>
        <v>5.4411699019581497E-4</v>
      </c>
      <c r="H301" s="10">
        <f t="shared" si="77"/>
        <v>6.3875109637601749E-3</v>
      </c>
      <c r="I301" s="10">
        <f t="shared" si="78"/>
        <v>5.4411699019581464E-4</v>
      </c>
      <c r="J301" s="10">
        <f t="shared" si="79"/>
        <v>4.6044010115893863E-11</v>
      </c>
      <c r="K301" s="12">
        <f t="shared" si="80"/>
        <v>-3.3838487561824929E-12</v>
      </c>
      <c r="L301" s="10">
        <f t="shared" si="81"/>
        <v>0.72800319263517499</v>
      </c>
      <c r="M301" s="13">
        <f t="shared" si="82"/>
        <v>5.0673325698483208E-8</v>
      </c>
      <c r="N301" s="14">
        <f t="shared" si="83"/>
        <v>1.2146731462926341E-3</v>
      </c>
      <c r="O301" s="14">
        <f t="shared" si="84"/>
        <v>4.4964555847934213E-7</v>
      </c>
      <c r="P301" s="15">
        <v>299</v>
      </c>
      <c r="Q301" s="8">
        <f t="shared" si="85"/>
        <v>0.7280026484883183</v>
      </c>
      <c r="R301" s="201"/>
      <c r="S301" s="22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x14ac:dyDescent="0.25">
      <c r="A302" s="8">
        <f t="shared" si="73"/>
        <v>-6.751562E-3</v>
      </c>
      <c r="B302" s="7">
        <v>6.751562E-3</v>
      </c>
      <c r="C302" s="7">
        <v>0.72818729999999998</v>
      </c>
      <c r="D302" s="10">
        <f t="shared" si="74"/>
        <v>0.50675156200000004</v>
      </c>
      <c r="E302" s="10">
        <f t="shared" si="75"/>
        <v>6.2157140417007511E-3</v>
      </c>
      <c r="F302" s="10">
        <f t="shared" si="76"/>
        <v>8.1014565106746934E-6</v>
      </c>
      <c r="G302" s="10">
        <f t="shared" si="86"/>
        <v>5.2774645650273053E-4</v>
      </c>
      <c r="H302" s="10">
        <f t="shared" si="77"/>
        <v>6.2238154982114258E-3</v>
      </c>
      <c r="I302" s="10">
        <f t="shared" si="78"/>
        <v>5.2774645650273053E-4</v>
      </c>
      <c r="J302" s="10">
        <f t="shared" si="79"/>
        <v>4.52858436479305E-11</v>
      </c>
      <c r="K302" s="12">
        <f t="shared" si="80"/>
        <v>-3.3234615054473334E-12</v>
      </c>
      <c r="L302" s="10">
        <f t="shared" si="81"/>
        <v>0.72800304393712922</v>
      </c>
      <c r="M302" s="13">
        <f t="shared" si="82"/>
        <v>3.3950296704632691E-8</v>
      </c>
      <c r="N302" s="14">
        <f t="shared" si="83"/>
        <v>1.200008553242675E-3</v>
      </c>
      <c r="O302" s="14">
        <f t="shared" si="84"/>
        <v>4.5193632671318646E-7</v>
      </c>
      <c r="P302" s="15">
        <v>300</v>
      </c>
      <c r="Q302" s="8">
        <f t="shared" si="85"/>
        <v>0.72800251616129474</v>
      </c>
      <c r="R302" s="201"/>
      <c r="S302" s="22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x14ac:dyDescent="0.25">
      <c r="A303" s="8">
        <f t="shared" si="73"/>
        <v>-6.574323E-3</v>
      </c>
      <c r="B303" s="7">
        <v>6.574323E-3</v>
      </c>
      <c r="C303" s="7">
        <v>0.72820870000000004</v>
      </c>
      <c r="D303" s="10">
        <f t="shared" si="74"/>
        <v>0.50657432300000005</v>
      </c>
      <c r="E303" s="10">
        <f t="shared" si="75"/>
        <v>6.054854900514519E-3</v>
      </c>
      <c r="F303" s="10">
        <f t="shared" si="76"/>
        <v>7.7025326104080089E-6</v>
      </c>
      <c r="G303" s="10">
        <f t="shared" si="86"/>
        <v>5.1176552232330003E-4</v>
      </c>
      <c r="H303" s="10">
        <f t="shared" si="77"/>
        <v>6.0625574331249271E-3</v>
      </c>
      <c r="I303" s="10">
        <f t="shared" si="78"/>
        <v>5.1176552232329992E-4</v>
      </c>
      <c r="J303" s="10">
        <f t="shared" si="79"/>
        <v>4.4551772943039147E-11</v>
      </c>
      <c r="K303" s="12">
        <f t="shared" si="80"/>
        <v>-3.2650770970475791E-12</v>
      </c>
      <c r="L303" s="10">
        <f t="shared" si="81"/>
        <v>0.72800290405739876</v>
      </c>
      <c r="M303" s="13">
        <f t="shared" si="82"/>
        <v>4.235196999115074E-8</v>
      </c>
      <c r="N303" s="14">
        <f t="shared" si="83"/>
        <v>1.1857399837132646E-3</v>
      </c>
      <c r="O303" s="14">
        <f t="shared" si="84"/>
        <v>4.5424157460589301E-7</v>
      </c>
      <c r="P303" s="15">
        <v>301</v>
      </c>
      <c r="Q303" s="8">
        <f t="shared" si="85"/>
        <v>0.72800239226297159</v>
      </c>
      <c r="R303" s="201"/>
      <c r="S303" s="22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x14ac:dyDescent="0.25">
      <c r="A304" s="8">
        <f t="shared" si="73"/>
        <v>-6.399348E-3</v>
      </c>
      <c r="B304" s="7">
        <v>6.399348E-3</v>
      </c>
      <c r="C304" s="7">
        <v>0.72822299999999995</v>
      </c>
      <c r="D304" s="10">
        <f t="shared" si="74"/>
        <v>0.50639934799999997</v>
      </c>
      <c r="E304" s="10">
        <f t="shared" si="75"/>
        <v>5.8959039639157711E-3</v>
      </c>
      <c r="F304" s="10">
        <f t="shared" si="76"/>
        <v>7.3276622232857957E-6</v>
      </c>
      <c r="G304" s="10">
        <f t="shared" si="86"/>
        <v>4.9611633002219144E-4</v>
      </c>
      <c r="H304" s="10">
        <f t="shared" si="77"/>
        <v>5.9032316261390565E-3</v>
      </c>
      <c r="I304" s="10">
        <f t="shared" si="78"/>
        <v>4.9611633002219176E-4</v>
      </c>
      <c r="J304" s="10">
        <f t="shared" si="79"/>
        <v>4.3838751714960951E-11</v>
      </c>
      <c r="K304" s="12">
        <f t="shared" si="80"/>
        <v>-3.2084424001337316E-12</v>
      </c>
      <c r="L304" s="10">
        <f t="shared" si="81"/>
        <v>0.7280027719799963</v>
      </c>
      <c r="M304" s="13">
        <f t="shared" si="82"/>
        <v>4.8500380794729992E-8</v>
      </c>
      <c r="N304" s="14">
        <f t="shared" si="83"/>
        <v>1.1718133382104905E-3</v>
      </c>
      <c r="O304" s="14">
        <f t="shared" si="84"/>
        <v>4.5656644687461784E-7</v>
      </c>
      <c r="P304" s="15">
        <v>302</v>
      </c>
      <c r="Q304" s="8">
        <f t="shared" si="85"/>
        <v>0.72800227583522092</v>
      </c>
      <c r="R304" s="201"/>
      <c r="S304" s="22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x14ac:dyDescent="0.25">
      <c r="A305" s="8">
        <f t="shared" si="73"/>
        <v>-6.2274440000000004E-3</v>
      </c>
      <c r="B305" s="7">
        <v>6.2274440000000004E-3</v>
      </c>
      <c r="C305" s="7">
        <v>0.72818380000000005</v>
      </c>
      <c r="D305" s="10">
        <f t="shared" si="74"/>
        <v>0.50622744399999997</v>
      </c>
      <c r="E305" s="10">
        <f t="shared" si="75"/>
        <v>5.739603170896574E-3</v>
      </c>
      <c r="F305" s="10">
        <f t="shared" si="76"/>
        <v>6.9768569097451158E-6</v>
      </c>
      <c r="G305" s="10">
        <f t="shared" si="86"/>
        <v>4.8086392904432215E-4</v>
      </c>
      <c r="H305" s="10">
        <f t="shared" si="77"/>
        <v>5.7465800278063191E-3</v>
      </c>
      <c r="I305" s="10">
        <f t="shared" si="78"/>
        <v>4.8086392904432215E-4</v>
      </c>
      <c r="J305" s="10">
        <f t="shared" si="79"/>
        <v>4.3149359072465835E-11</v>
      </c>
      <c r="K305" s="12">
        <f t="shared" si="80"/>
        <v>-3.1537594752962395E-12</v>
      </c>
      <c r="L305" s="10">
        <f t="shared" si="81"/>
        <v>0.72800264777356327</v>
      </c>
      <c r="M305" s="13">
        <f t="shared" si="82"/>
        <v>3.2816129143000958E-8</v>
      </c>
      <c r="N305" s="14">
        <f t="shared" si="83"/>
        <v>1.1582840151310835E-3</v>
      </c>
      <c r="O305" s="14">
        <f t="shared" si="84"/>
        <v>4.588979730337952E-7</v>
      </c>
      <c r="P305" s="15">
        <v>303</v>
      </c>
      <c r="Q305" s="8">
        <f t="shared" si="85"/>
        <v>0.72800216688163322</v>
      </c>
      <c r="R305" s="201"/>
      <c r="S305" s="22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x14ac:dyDescent="0.25">
      <c r="A306" s="8">
        <f t="shared" si="73"/>
        <v>-6.0578849999999998E-3</v>
      </c>
      <c r="B306" s="7">
        <v>6.0578849999999998E-3</v>
      </c>
      <c r="C306" s="7">
        <v>0.72820649999999998</v>
      </c>
      <c r="D306" s="10">
        <f t="shared" si="74"/>
        <v>0.50605788500000004</v>
      </c>
      <c r="E306" s="10">
        <f t="shared" si="75"/>
        <v>5.5853010128927502E-3</v>
      </c>
      <c r="F306" s="10">
        <f t="shared" si="76"/>
        <v>6.6470316947774238E-6</v>
      </c>
      <c r="G306" s="10">
        <f t="shared" si="86"/>
        <v>4.6593691293247974E-4</v>
      </c>
      <c r="H306" s="10">
        <f t="shared" si="77"/>
        <v>5.5919480445875275E-3</v>
      </c>
      <c r="I306" s="10">
        <f t="shared" si="78"/>
        <v>4.659369129324799E-4</v>
      </c>
      <c r="J306" s="10">
        <f t="shared" si="79"/>
        <v>4.2479992450932871E-11</v>
      </c>
      <c r="K306" s="12">
        <f t="shared" si="80"/>
        <v>-3.1007352236567242E-12</v>
      </c>
      <c r="L306" s="10">
        <f t="shared" si="81"/>
        <v>0.72800253040855534</v>
      </c>
      <c r="M306" s="13">
        <f t="shared" si="82"/>
        <v>4.1603594234093989E-8</v>
      </c>
      <c r="N306" s="14">
        <f t="shared" si="83"/>
        <v>1.1450861971080985E-3</v>
      </c>
      <c r="O306" s="14">
        <f t="shared" si="84"/>
        <v>4.6124375019625512E-7</v>
      </c>
      <c r="P306" s="15">
        <v>304</v>
      </c>
      <c r="Q306" s="8">
        <f t="shared" si="85"/>
        <v>0.72800206444407289</v>
      </c>
      <c r="R306" s="201"/>
      <c r="S306" s="22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x14ac:dyDescent="0.25">
      <c r="A307" s="8">
        <f t="shared" si="73"/>
        <v>-5.8902640000000001E-3</v>
      </c>
      <c r="B307" s="7">
        <v>5.8902640000000001E-3</v>
      </c>
      <c r="C307" s="7">
        <v>0.72822149999999997</v>
      </c>
      <c r="D307" s="10">
        <f t="shared" si="74"/>
        <v>0.50589026400000003</v>
      </c>
      <c r="E307" s="10">
        <f t="shared" si="75"/>
        <v>5.432634059616883E-3</v>
      </c>
      <c r="F307" s="10">
        <f t="shared" si="76"/>
        <v>6.3360648557418462E-6</v>
      </c>
      <c r="G307" s="10">
        <f t="shared" si="86"/>
        <v>4.5129383369889309E-4</v>
      </c>
      <c r="H307" s="10">
        <f t="shared" si="77"/>
        <v>5.4389701244726245E-3</v>
      </c>
      <c r="I307" s="10">
        <f t="shared" si="78"/>
        <v>4.5129383369889347E-4</v>
      </c>
      <c r="J307" s="10">
        <f t="shared" si="79"/>
        <v>4.1828482123943543E-11</v>
      </c>
      <c r="K307" s="12">
        <f t="shared" si="80"/>
        <v>-3.0491942299773746E-12</v>
      </c>
      <c r="L307" s="10">
        <f t="shared" si="81"/>
        <v>0.72800241918455566</v>
      </c>
      <c r="M307" s="13">
        <f t="shared" si="82"/>
        <v>4.7996403695741978E-8</v>
      </c>
      <c r="N307" s="14">
        <f t="shared" si="83"/>
        <v>1.1321812320706664E-3</v>
      </c>
      <c r="O307" s="14">
        <f t="shared" si="84"/>
        <v>4.6360764926148135E-7</v>
      </c>
      <c r="P307" s="15">
        <v>305</v>
      </c>
      <c r="Q307" s="8">
        <f t="shared" si="85"/>
        <v>0.72800196786357241</v>
      </c>
      <c r="R307" s="201"/>
      <c r="S307" s="22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x14ac:dyDescent="0.25">
      <c r="A308" s="8">
        <f t="shared" si="73"/>
        <v>-5.7263619999999996E-3</v>
      </c>
      <c r="B308" s="7">
        <v>5.7263619999999996E-3</v>
      </c>
      <c r="C308" s="7">
        <v>0.72823159999999998</v>
      </c>
      <c r="D308" s="10">
        <f t="shared" si="74"/>
        <v>0.50572636199999998</v>
      </c>
      <c r="E308" s="10">
        <f t="shared" si="75"/>
        <v>5.2832326354743733E-3</v>
      </c>
      <c r="F308" s="10">
        <f t="shared" si="76"/>
        <v>6.0458521390804962E-6</v>
      </c>
      <c r="G308" s="10">
        <f t="shared" si="86"/>
        <v>4.3708347118545654E-4</v>
      </c>
      <c r="H308" s="10">
        <f t="shared" si="77"/>
        <v>5.2892784876134536E-3</v>
      </c>
      <c r="I308" s="10">
        <f t="shared" si="78"/>
        <v>4.370834711854567E-4</v>
      </c>
      <c r="J308" s="10">
        <f t="shared" si="79"/>
        <v>4.1201089233230436E-11</v>
      </c>
      <c r="K308" s="12">
        <f t="shared" si="80"/>
        <v>-2.9996249923889021E-12</v>
      </c>
      <c r="L308" s="10">
        <f t="shared" si="81"/>
        <v>0.72800231483913147</v>
      </c>
      <c r="M308" s="13">
        <f t="shared" si="82"/>
        <v>5.257168499449791E-8</v>
      </c>
      <c r="N308" s="14">
        <f t="shared" si="83"/>
        <v>1.1196977644542961E-3</v>
      </c>
      <c r="O308" s="14">
        <f t="shared" si="84"/>
        <v>4.6596227337491702E-7</v>
      </c>
      <c r="P308" s="15">
        <v>306</v>
      </c>
      <c r="Q308" s="8">
        <f t="shared" si="85"/>
        <v>0.72800187772891534</v>
      </c>
      <c r="R308" s="201"/>
      <c r="S308" s="22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x14ac:dyDescent="0.25">
      <c r="A309" s="8">
        <f t="shared" si="73"/>
        <v>-5.5646410000000004E-3</v>
      </c>
      <c r="B309" s="7">
        <v>5.5646410000000004E-3</v>
      </c>
      <c r="C309" s="7">
        <v>0.72818959999999999</v>
      </c>
      <c r="D309" s="10">
        <f t="shared" si="74"/>
        <v>0.50556464099999998</v>
      </c>
      <c r="E309" s="10">
        <f t="shared" si="75"/>
        <v>5.135702977685383E-3</v>
      </c>
      <c r="F309" s="10">
        <f t="shared" si="76"/>
        <v>5.772333607109104E-6</v>
      </c>
      <c r="G309" s="10">
        <f t="shared" si="86"/>
        <v>4.2316564811623741E-4</v>
      </c>
      <c r="H309" s="10">
        <f t="shared" si="77"/>
        <v>5.1414753112924922E-3</v>
      </c>
      <c r="I309" s="10">
        <f t="shared" si="78"/>
        <v>4.2316564811623731E-4</v>
      </c>
      <c r="J309" s="10">
        <f t="shared" si="79"/>
        <v>4.0591270885690162E-11</v>
      </c>
      <c r="K309" s="12">
        <f t="shared" si="80"/>
        <v>-2.9515034856238684E-12</v>
      </c>
      <c r="L309" s="10">
        <f t="shared" si="81"/>
        <v>0.72800221597116033</v>
      </c>
      <c r="M309" s="13">
        <f t="shared" si="82"/>
        <v>3.5112774264184605E-8</v>
      </c>
      <c r="N309" s="14">
        <f t="shared" si="83"/>
        <v>1.1075101357382615E-3</v>
      </c>
      <c r="O309" s="14">
        <f t="shared" si="84"/>
        <v>4.6832737773865082E-7</v>
      </c>
      <c r="P309" s="15">
        <v>307</v>
      </c>
      <c r="Q309" s="8">
        <f t="shared" si="85"/>
        <v>0.72800179277916055</v>
      </c>
      <c r="R309" s="201"/>
      <c r="S309" s="22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x14ac:dyDescent="0.25">
      <c r="A310" s="8">
        <f t="shared" si="73"/>
        <v>-5.4045370000000001E-3</v>
      </c>
      <c r="B310" s="7">
        <v>5.4045370000000001E-3</v>
      </c>
      <c r="C310" s="7">
        <v>0.72821020000000003</v>
      </c>
      <c r="D310" s="10">
        <f t="shared" si="74"/>
        <v>0.50540453699999999</v>
      </c>
      <c r="E310" s="10">
        <f t="shared" si="75"/>
        <v>4.9895362067402596E-3</v>
      </c>
      <c r="F310" s="10">
        <f t="shared" si="76"/>
        <v>5.513557350929997E-6</v>
      </c>
      <c r="G310" s="10">
        <f t="shared" si="86"/>
        <v>4.0948719591236971E-4</v>
      </c>
      <c r="H310" s="10">
        <f t="shared" si="77"/>
        <v>4.9950497640911893E-3</v>
      </c>
      <c r="I310" s="10">
        <f t="shared" si="78"/>
        <v>4.0948719591237003E-4</v>
      </c>
      <c r="J310" s="10">
        <f t="shared" si="79"/>
        <v>3.9996440748164886E-11</v>
      </c>
      <c r="K310" s="12">
        <f t="shared" si="80"/>
        <v>-2.9046254286458217E-12</v>
      </c>
      <c r="L310" s="10">
        <f t="shared" si="81"/>
        <v>0.72800212192124569</v>
      </c>
      <c r="M310" s="13">
        <f t="shared" si="82"/>
        <v>4.3296486858095994E-8</v>
      </c>
      <c r="N310" s="14">
        <f t="shared" si="83"/>
        <v>1.0955700750693033E-3</v>
      </c>
      <c r="O310" s="14">
        <f t="shared" si="84"/>
        <v>4.7070971707226715E-7</v>
      </c>
      <c r="P310" s="15">
        <v>308</v>
      </c>
      <c r="Q310" s="8">
        <f t="shared" si="85"/>
        <v>0.72800171240808176</v>
      </c>
      <c r="R310" s="201"/>
      <c r="S310" s="22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x14ac:dyDescent="0.25">
      <c r="A311" s="8">
        <f t="shared" si="73"/>
        <v>-5.2475040000000001E-3</v>
      </c>
      <c r="B311" s="7">
        <v>5.2475040000000001E-3</v>
      </c>
      <c r="C311" s="7">
        <v>0.72822399999999998</v>
      </c>
      <c r="D311" s="10">
        <f t="shared" si="74"/>
        <v>0.50524750399999996</v>
      </c>
      <c r="E311" s="10">
        <f t="shared" si="75"/>
        <v>4.8460660879098075E-3</v>
      </c>
      <c r="F311" s="10">
        <f t="shared" si="76"/>
        <v>5.2708497524189794E-6</v>
      </c>
      <c r="G311" s="10">
        <f t="shared" si="86"/>
        <v>3.9616702291628628E-4</v>
      </c>
      <c r="H311" s="10">
        <f t="shared" si="77"/>
        <v>4.8513369376622269E-3</v>
      </c>
      <c r="I311" s="10">
        <f t="shared" si="78"/>
        <v>3.9616702291628584E-4</v>
      </c>
      <c r="J311" s="10">
        <f t="shared" si="79"/>
        <v>3.942148732746966E-11</v>
      </c>
      <c r="K311" s="12">
        <f t="shared" si="80"/>
        <v>-2.8593705177290938E-12</v>
      </c>
      <c r="L311" s="10">
        <f t="shared" si="81"/>
        <v>0.72800203322024848</v>
      </c>
      <c r="M311" s="13">
        <f t="shared" si="82"/>
        <v>4.9269251313252451E-8</v>
      </c>
      <c r="N311" s="14">
        <f t="shared" si="83"/>
        <v>1.0839793848713202E-3</v>
      </c>
      <c r="O311" s="14">
        <f t="shared" si="84"/>
        <v>4.7308584525816328E-7</v>
      </c>
      <c r="P311" s="15">
        <v>309</v>
      </c>
      <c r="Q311" s="8">
        <f t="shared" si="85"/>
        <v>0.72800163702762832</v>
      </c>
      <c r="R311" s="201"/>
      <c r="S311" s="22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x14ac:dyDescent="0.25">
      <c r="A312" s="8">
        <f t="shared" si="73"/>
        <v>-5.0932989999999999E-3</v>
      </c>
      <c r="B312" s="7">
        <v>5.0932989999999999E-3</v>
      </c>
      <c r="C312" s="7">
        <v>0.72823329999999997</v>
      </c>
      <c r="D312" s="10">
        <f t="shared" si="74"/>
        <v>0.505093299</v>
      </c>
      <c r="E312" s="10">
        <f t="shared" si="75"/>
        <v>4.7050779276054389E-3</v>
      </c>
      <c r="F312" s="10">
        <f t="shared" si="76"/>
        <v>5.0427601538518331E-6</v>
      </c>
      <c r="G312" s="10">
        <f t="shared" si="86"/>
        <v>3.8317827337577479E-4</v>
      </c>
      <c r="H312" s="10">
        <f t="shared" si="77"/>
        <v>4.7101206877592904E-3</v>
      </c>
      <c r="I312" s="10">
        <f t="shared" si="78"/>
        <v>3.8317827337577506E-4</v>
      </c>
      <c r="J312" s="10">
        <f t="shared" si="79"/>
        <v>3.8864934439038046E-11</v>
      </c>
      <c r="K312" s="12">
        <f t="shared" si="80"/>
        <v>-2.8156144078949826E-12</v>
      </c>
      <c r="L312" s="10">
        <f t="shared" si="81"/>
        <v>0.72800194939076457</v>
      </c>
      <c r="M312" s="13">
        <f t="shared" si="82"/>
        <v>5.3523104393592324E-8</v>
      </c>
      <c r="N312" s="14">
        <f t="shared" si="83"/>
        <v>1.0727123224740414E-3</v>
      </c>
      <c r="O312" s="14">
        <f t="shared" si="84"/>
        <v>4.7545720486585039E-7</v>
      </c>
      <c r="P312" s="15">
        <v>310</v>
      </c>
      <c r="Q312" s="8">
        <f t="shared" si="85"/>
        <v>0.72800156618725298</v>
      </c>
      <c r="R312" s="201"/>
      <c r="S312" s="22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x14ac:dyDescent="0.25">
      <c r="A313" s="8">
        <f t="shared" si="73"/>
        <v>-4.9418429999999996E-3</v>
      </c>
      <c r="B313" s="7">
        <v>4.9418429999999996E-3</v>
      </c>
      <c r="C313" s="7">
        <v>0.72823939999999998</v>
      </c>
      <c r="D313" s="10">
        <f t="shared" si="74"/>
        <v>0.504941843</v>
      </c>
      <c r="E313" s="10">
        <f t="shared" si="75"/>
        <v>4.5665062148946209E-3</v>
      </c>
      <c r="F313" s="10">
        <f t="shared" si="76"/>
        <v>4.8282075468282541E-6</v>
      </c>
      <c r="G313" s="10">
        <f t="shared" si="86"/>
        <v>3.7050853923260157E-4</v>
      </c>
      <c r="H313" s="10">
        <f t="shared" si="77"/>
        <v>4.5713344224414488E-3</v>
      </c>
      <c r="I313" s="10">
        <f t="shared" si="78"/>
        <v>3.705085392326019E-4</v>
      </c>
      <c r="J313" s="10">
        <f t="shared" si="79"/>
        <v>3.8325948869396375E-11</v>
      </c>
      <c r="K313" s="12">
        <f t="shared" si="80"/>
        <v>-2.7732927062080981E-12</v>
      </c>
      <c r="L313" s="10">
        <f t="shared" si="81"/>
        <v>0.72800187008464456</v>
      </c>
      <c r="M313" s="13">
        <f t="shared" si="82"/>
        <v>5.6420460688751414E-8</v>
      </c>
      <c r="N313" s="14">
        <f t="shared" si="83"/>
        <v>1.061755916364427E-3</v>
      </c>
      <c r="O313" s="14">
        <f t="shared" si="84"/>
        <v>4.7782293639162768E-7</v>
      </c>
      <c r="P313" s="15">
        <v>311</v>
      </c>
      <c r="Q313" s="8">
        <f t="shared" si="85"/>
        <v>0.72800149955121485</v>
      </c>
      <c r="R313" s="201"/>
      <c r="S313" s="22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x14ac:dyDescent="0.25">
      <c r="A314" s="8">
        <f t="shared" si="73"/>
        <v>-4.7938620000000003E-3</v>
      </c>
      <c r="B314" s="7">
        <v>4.7938620000000003E-3</v>
      </c>
      <c r="C314" s="7">
        <v>0.72824350000000004</v>
      </c>
      <c r="D314" s="10">
        <f t="shared" si="74"/>
        <v>0.50479386199999998</v>
      </c>
      <c r="E314" s="10">
        <f t="shared" si="75"/>
        <v>4.4310222458655742E-3</v>
      </c>
      <c r="F314" s="10">
        <f t="shared" si="76"/>
        <v>4.6272706163909564E-6</v>
      </c>
      <c r="G314" s="10">
        <f t="shared" si="86"/>
        <v>3.5821244571148173E-4</v>
      </c>
      <c r="H314" s="10">
        <f t="shared" si="77"/>
        <v>4.4356495164819655E-3</v>
      </c>
      <c r="I314" s="10">
        <f t="shared" si="78"/>
        <v>3.5821244571148129E-4</v>
      </c>
      <c r="J314" s="10">
        <f t="shared" si="79"/>
        <v>3.7806553448952766E-11</v>
      </c>
      <c r="K314" s="12">
        <f t="shared" si="80"/>
        <v>-2.7325541825537177E-12</v>
      </c>
      <c r="L314" s="10">
        <f t="shared" si="81"/>
        <v>0.72800179538095289</v>
      </c>
      <c r="M314" s="13">
        <f t="shared" si="82"/>
        <v>5.8421122868730864E-8</v>
      </c>
      <c r="N314" s="14">
        <f t="shared" si="83"/>
        <v>1.051155037080006E-3</v>
      </c>
      <c r="O314" s="14">
        <f t="shared" si="84"/>
        <v>4.8016943493252616E-7</v>
      </c>
      <c r="P314" s="15">
        <v>312</v>
      </c>
      <c r="Q314" s="8">
        <f t="shared" si="85"/>
        <v>0.72800143714395182</v>
      </c>
      <c r="R314" s="201"/>
      <c r="S314" s="22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x14ac:dyDescent="0.25">
      <c r="A315" s="8">
        <f t="shared" si="73"/>
        <v>-4.6496790000000003E-3</v>
      </c>
      <c r="B315" s="7">
        <v>4.6496790000000003E-3</v>
      </c>
      <c r="C315" s="7">
        <v>0.72824630000000001</v>
      </c>
      <c r="D315" s="10">
        <f t="shared" si="74"/>
        <v>0.50464967900000002</v>
      </c>
      <c r="E315" s="10">
        <f t="shared" si="75"/>
        <v>4.298929458199225E-3</v>
      </c>
      <c r="F315" s="10">
        <f t="shared" si="76"/>
        <v>4.4394226963201085E-6</v>
      </c>
      <c r="G315" s="10">
        <f t="shared" si="86"/>
        <v>3.4631008179719647E-4</v>
      </c>
      <c r="H315" s="10">
        <f t="shared" si="77"/>
        <v>4.303368880895545E-3</v>
      </c>
      <c r="I315" s="10">
        <f t="shared" si="78"/>
        <v>3.4631008179719663E-4</v>
      </c>
      <c r="J315" s="10">
        <f t="shared" si="79"/>
        <v>3.7307258701574315E-11</v>
      </c>
      <c r="K315" s="12">
        <f t="shared" si="80"/>
        <v>-2.6934388049607366E-12</v>
      </c>
      <c r="L315" s="10">
        <f t="shared" si="81"/>
        <v>0.72800172513620631</v>
      </c>
      <c r="M315" s="13">
        <f t="shared" si="82"/>
        <v>5.9816863999707213E-8</v>
      </c>
      <c r="N315" s="14">
        <f t="shared" si="83"/>
        <v>1.0409243616097529E-3</v>
      </c>
      <c r="O315" s="14">
        <f t="shared" si="84"/>
        <v>4.824889977195162E-7</v>
      </c>
      <c r="P315" s="15">
        <v>313</v>
      </c>
      <c r="Q315" s="8">
        <f t="shared" si="85"/>
        <v>0.72800137880189131</v>
      </c>
      <c r="R315" s="201"/>
      <c r="S315" s="22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x14ac:dyDescent="0.25">
      <c r="A316" s="8">
        <f t="shared" si="73"/>
        <v>-4.5088910000000001E-3</v>
      </c>
      <c r="B316" s="7">
        <v>4.5088910000000001E-3</v>
      </c>
      <c r="C316" s="7">
        <v>0.72824820000000001</v>
      </c>
      <c r="D316" s="10">
        <f t="shared" si="74"/>
        <v>0.50450889099999996</v>
      </c>
      <c r="E316" s="10">
        <f t="shared" si="75"/>
        <v>4.1698659582861813E-3</v>
      </c>
      <c r="F316" s="10">
        <f t="shared" si="76"/>
        <v>4.2632554560567382E-6</v>
      </c>
      <c r="G316" s="10">
        <f t="shared" si="86"/>
        <v>3.347617494316793E-4</v>
      </c>
      <c r="H316" s="10">
        <f t="shared" si="77"/>
        <v>4.1741292137422378E-3</v>
      </c>
      <c r="I316" s="10">
        <f t="shared" si="78"/>
        <v>3.3476174943167957E-4</v>
      </c>
      <c r="J316" s="10">
        <f t="shared" si="79"/>
        <v>3.6826082735092505E-11</v>
      </c>
      <c r="K316" s="12">
        <f t="shared" si="80"/>
        <v>-2.6557844808676206E-12</v>
      </c>
      <c r="L316" s="10">
        <f t="shared" si="81"/>
        <v>0.72800165887330426</v>
      </c>
      <c r="M316" s="13">
        <f t="shared" si="82"/>
        <v>6.0782527152411827E-8</v>
      </c>
      <c r="N316" s="14">
        <f t="shared" si="83"/>
        <v>1.0310272294534262E-3</v>
      </c>
      <c r="O316" s="14">
        <f t="shared" si="84"/>
        <v>4.847856186699133E-7</v>
      </c>
      <c r="P316" s="15">
        <v>314</v>
      </c>
      <c r="Q316" s="8">
        <f t="shared" si="85"/>
        <v>0.72800132408763218</v>
      </c>
      <c r="R316" s="201"/>
      <c r="S316" s="22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x14ac:dyDescent="0.25">
      <c r="A317" s="8">
        <f t="shared" si="73"/>
        <v>-4.3706889999999997E-3</v>
      </c>
      <c r="B317" s="7">
        <v>4.3706889999999997E-3</v>
      </c>
      <c r="C317" s="7">
        <v>0.72820059999999998</v>
      </c>
      <c r="D317" s="10">
        <f t="shared" si="74"/>
        <v>0.50437068900000004</v>
      </c>
      <c r="E317" s="10">
        <f t="shared" si="75"/>
        <v>4.043096105090984E-3</v>
      </c>
      <c r="F317" s="10">
        <f t="shared" si="76"/>
        <v>4.0970304542974276E-6</v>
      </c>
      <c r="G317" s="10">
        <f t="shared" si="86"/>
        <v>3.2349582809493641E-4</v>
      </c>
      <c r="H317" s="10">
        <f t="shared" si="77"/>
        <v>4.0471931355452817E-3</v>
      </c>
      <c r="I317" s="10">
        <f t="shared" si="78"/>
        <v>3.2349582809493613E-4</v>
      </c>
      <c r="J317" s="10">
        <f t="shared" si="79"/>
        <v>3.6359781796466176E-11</v>
      </c>
      <c r="K317" s="12">
        <f t="shared" si="80"/>
        <v>-2.6193336385327418E-12</v>
      </c>
      <c r="L317" s="10">
        <f t="shared" si="81"/>
        <v>0.72800159598069669</v>
      </c>
      <c r="M317" s="13">
        <f t="shared" si="82"/>
        <v>3.960259969886176E-8</v>
      </c>
      <c r="N317" s="14">
        <f t="shared" si="83"/>
        <v>1.0214001685824158E-3</v>
      </c>
      <c r="O317" s="14">
        <f t="shared" si="84"/>
        <v>4.8707046847126392E-7</v>
      </c>
      <c r="P317" s="15">
        <v>315</v>
      </c>
      <c r="Q317" s="8">
        <f t="shared" si="85"/>
        <v>0.7280012724612468</v>
      </c>
      <c r="R317" s="201"/>
      <c r="S317" s="22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x14ac:dyDescent="0.25">
      <c r="A318" s="8">
        <f t="shared" si="73"/>
        <v>-4.2360430000000001E-3</v>
      </c>
      <c r="B318" s="7">
        <v>4.2360430000000001E-3</v>
      </c>
      <c r="C318" s="7">
        <v>0.72816890000000001</v>
      </c>
      <c r="D318" s="10">
        <f t="shared" si="74"/>
        <v>0.50423604300000002</v>
      </c>
      <c r="E318" s="10">
        <f t="shared" si="75"/>
        <v>3.9195155335188352E-3</v>
      </c>
      <c r="F318" s="10">
        <f t="shared" si="76"/>
        <v>3.9412318763401833E-6</v>
      </c>
      <c r="G318" s="10">
        <f t="shared" si="86"/>
        <v>3.125861986936658E-4</v>
      </c>
      <c r="H318" s="10">
        <f t="shared" si="77"/>
        <v>3.9234567653951757E-3</v>
      </c>
      <c r="I318" s="10">
        <f t="shared" si="78"/>
        <v>3.1258619869366542E-4</v>
      </c>
      <c r="J318" s="10">
        <f t="shared" si="79"/>
        <v>3.5911158950688241E-11</v>
      </c>
      <c r="K318" s="12">
        <f t="shared" si="80"/>
        <v>-2.5843016612228343E-12</v>
      </c>
      <c r="L318" s="10">
        <f t="shared" si="81"/>
        <v>0.72800153668264511</v>
      </c>
      <c r="M318" s="13">
        <f t="shared" si="82"/>
        <v>2.8010479996035656E-8</v>
      </c>
      <c r="N318" s="14">
        <f t="shared" si="83"/>
        <v>1.0121042322755686E-3</v>
      </c>
      <c r="O318" s="14">
        <f t="shared" si="84"/>
        <v>4.8932547930629263E-7</v>
      </c>
      <c r="P318" s="15">
        <v>316</v>
      </c>
      <c r="Q318" s="8">
        <f t="shared" si="85"/>
        <v>0.72800122407311418</v>
      </c>
      <c r="R318" s="201"/>
      <c r="S318" s="22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x14ac:dyDescent="0.25">
      <c r="A319" s="8">
        <f t="shared" si="73"/>
        <v>-4.1051960000000002E-3</v>
      </c>
      <c r="B319" s="7">
        <v>4.1051960000000002E-3</v>
      </c>
      <c r="C319" s="7">
        <v>0.72819639999999997</v>
      </c>
      <c r="D319" s="10">
        <f t="shared" si="74"/>
        <v>0.50410519600000003</v>
      </c>
      <c r="E319" s="10">
        <f t="shared" si="75"/>
        <v>3.7993538636665117E-3</v>
      </c>
      <c r="F319" s="10">
        <f t="shared" si="76"/>
        <v>3.7954299084261027E-6</v>
      </c>
      <c r="G319" s="10">
        <f t="shared" si="86"/>
        <v>3.0204667094456406E-4</v>
      </c>
      <c r="H319" s="10">
        <f t="shared" si="77"/>
        <v>3.8031492935749378E-3</v>
      </c>
      <c r="I319" s="10">
        <f t="shared" si="78"/>
        <v>3.02046670944564E-4</v>
      </c>
      <c r="J319" s="10">
        <f t="shared" si="79"/>
        <v>3.5480498357270305E-11</v>
      </c>
      <c r="K319" s="12">
        <f t="shared" si="80"/>
        <v>-2.5507063125063024E-12</v>
      </c>
      <c r="L319" s="10">
        <f t="shared" si="81"/>
        <v>0.72800148085946748</v>
      </c>
      <c r="M319" s="13">
        <f t="shared" si="82"/>
        <v>3.7993471345924645E-8</v>
      </c>
      <c r="N319" s="14">
        <f t="shared" si="83"/>
        <v>1.003148814403301E-3</v>
      </c>
      <c r="O319" s="14">
        <f t="shared" si="84"/>
        <v>4.9154421556243534E-7</v>
      </c>
      <c r="P319" s="15">
        <v>317</v>
      </c>
      <c r="Q319" s="8">
        <f t="shared" si="85"/>
        <v>0.72800117878974235</v>
      </c>
      <c r="R319" s="201"/>
      <c r="S319" s="22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x14ac:dyDescent="0.25">
      <c r="A320" s="8">
        <f t="shared" si="73"/>
        <v>-3.9783090000000002E-3</v>
      </c>
      <c r="B320" s="7">
        <v>3.9783090000000002E-3</v>
      </c>
      <c r="C320" s="7">
        <v>0.7282149</v>
      </c>
      <c r="D320" s="10">
        <f t="shared" si="74"/>
        <v>0.50397830899999996</v>
      </c>
      <c r="E320" s="10">
        <f t="shared" si="75"/>
        <v>3.6827655501245476E-3</v>
      </c>
      <c r="F320" s="10">
        <f t="shared" si="76"/>
        <v>3.6591242371769807E-6</v>
      </c>
      <c r="G320" s="10">
        <f t="shared" si="86"/>
        <v>2.9188429057047313E-4</v>
      </c>
      <c r="H320" s="10">
        <f t="shared" si="77"/>
        <v>3.6864246743617247E-3</v>
      </c>
      <c r="I320" s="10">
        <f t="shared" si="78"/>
        <v>2.9188429057047308E-4</v>
      </c>
      <c r="J320" s="10">
        <f t="shared" si="79"/>
        <v>3.5067802424345935E-11</v>
      </c>
      <c r="K320" s="12">
        <f t="shared" si="80"/>
        <v>-2.5185453719371127E-12</v>
      </c>
      <c r="L320" s="10">
        <f t="shared" si="81"/>
        <v>0.72800142836282133</v>
      </c>
      <c r="M320" s="13">
        <f t="shared" si="82"/>
        <v>4.5570139879739078E-8</v>
      </c>
      <c r="N320" s="14">
        <f t="shared" si="83"/>
        <v>9.9453749489838332E-4</v>
      </c>
      <c r="O320" s="14">
        <f t="shared" si="84"/>
        <v>4.9372152555227986E-7</v>
      </c>
      <c r="P320" s="15">
        <v>318</v>
      </c>
      <c r="Q320" s="8">
        <f t="shared" si="85"/>
        <v>0.72800113645574305</v>
      </c>
      <c r="R320" s="201"/>
      <c r="S320" s="22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x14ac:dyDescent="0.25">
      <c r="A321" s="8">
        <f t="shared" si="73"/>
        <v>-3.855139E-3</v>
      </c>
      <c r="B321" s="7">
        <v>3.855139E-3</v>
      </c>
      <c r="C321" s="7">
        <v>0.72822710000000002</v>
      </c>
      <c r="D321" s="10">
        <f t="shared" si="74"/>
        <v>0.50385513900000001</v>
      </c>
      <c r="E321" s="10">
        <f t="shared" si="75"/>
        <v>3.5695335588595521E-3</v>
      </c>
      <c r="F321" s="10">
        <f t="shared" si="76"/>
        <v>3.5314325398757907E-6</v>
      </c>
      <c r="G321" s="10">
        <f t="shared" si="86"/>
        <v>2.8207397392878211E-4</v>
      </c>
      <c r="H321" s="10">
        <f t="shared" si="77"/>
        <v>3.5730649913994278E-3</v>
      </c>
      <c r="I321" s="10">
        <f t="shared" si="78"/>
        <v>2.8207397392878228E-4</v>
      </c>
      <c r="J321" s="10">
        <f t="shared" si="79"/>
        <v>3.4671790025993331E-11</v>
      </c>
      <c r="K321" s="12">
        <f t="shared" si="80"/>
        <v>-2.4877144785509893E-12</v>
      </c>
      <c r="L321" s="10">
        <f t="shared" si="81"/>
        <v>0.7280013788935894</v>
      </c>
      <c r="M321" s="13">
        <f t="shared" si="82"/>
        <v>5.0950017879232003E-8</v>
      </c>
      <c r="N321" s="14">
        <f t="shared" si="83"/>
        <v>9.8624671949542578E-4</v>
      </c>
      <c r="O321" s="14">
        <f t="shared" si="84"/>
        <v>4.9585925559886478E-7</v>
      </c>
      <c r="P321" s="15">
        <v>319</v>
      </c>
      <c r="Q321" s="8">
        <f t="shared" si="85"/>
        <v>0.72800109679708336</v>
      </c>
      <c r="R321" s="201"/>
      <c r="S321" s="22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x14ac:dyDescent="0.25">
      <c r="A322" s="8">
        <f t="shared" ref="A322:A385" si="87">-B322</f>
        <v>-3.735768E-3</v>
      </c>
      <c r="B322" s="7">
        <v>3.735768E-3</v>
      </c>
      <c r="C322" s="7">
        <v>0.72818660000000002</v>
      </c>
      <c r="D322" s="10">
        <f t="shared" ref="D322:D385" si="88">IF(B322=0,"",B322+1/$T$7)</f>
        <v>0.50373576799999997</v>
      </c>
      <c r="E322" s="10">
        <f t="shared" ref="E322:E385" si="89">IF(B322=0,"",$T$18-(LN(1+EXP(-$S$37*(H322-T$18))))/$S$37)</f>
        <v>3.4597391180377149E-3</v>
      </c>
      <c r="F322" s="10">
        <f t="shared" ref="F322:F385" si="90">IF(B322=0,"",B322-E322-G322-V$4*J322)</f>
        <v>3.4118763276066972E-6</v>
      </c>
      <c r="G322" s="10">
        <f t="shared" si="86"/>
        <v>2.7261697134241952E-4</v>
      </c>
      <c r="H322" s="10">
        <f t="shared" ref="H322:H385" si="91">IF(B322=0,"",B322-G322-V$4*J322)</f>
        <v>3.4631509943653218E-3</v>
      </c>
      <c r="I322" s="10">
        <f t="shared" ref="I322:I385" si="92">IF(B322=0,"",B322-H322-V$4*J322)</f>
        <v>2.7261697134241936E-4</v>
      </c>
      <c r="J322" s="10">
        <f t="shared" ref="J322:J385" si="93">IF(B322=0,"",LN(1+EXP($U$37*(B322-$U$39)))/$U$37)</f>
        <v>3.4292258879173686E-11</v>
      </c>
      <c r="K322" s="12">
        <f t="shared" ref="K322:K385" si="94">IF(B322=0,"",-LN(1+EXP($V$41*(B322-$V$39)))/$V$41)</f>
        <v>-2.4581958687795552E-12</v>
      </c>
      <c r="L322" s="10">
        <f t="shared" ref="L322:L385" si="95">IF(B322=0,"",$S$41*E322+$S$7+$T$41*F322+$U$41*I322+S$43*(J322+K322))</f>
        <v>0.728001332304412</v>
      </c>
      <c r="M322" s="13">
        <f t="shared" ref="M322:M385" si="96">IF(B322=0,"",(L322-C322)*(L322-C322))</f>
        <v>3.4324119028495464E-8</v>
      </c>
      <c r="N322" s="14">
        <f t="shared" ref="N322:N385" si="97">IF(B322=0,"",1/V$14*LN(1+EXP(V$14*(B322-V$4*J322-T$39))))</f>
        <v>9.7827537216244823E-4</v>
      </c>
      <c r="O322" s="14">
        <f t="shared" ref="O322:O385" si="98">IF(B322=0,"",(N322-I322)^2)</f>
        <v>4.9795377864788065E-7</v>
      </c>
      <c r="P322" s="15">
        <v>320</v>
      </c>
      <c r="Q322" s="8">
        <f t="shared" ref="Q322:Q385" si="99">IF(B322=0,"",S$7+T$41*F322)</f>
        <v>0.7280010596651536</v>
      </c>
      <c r="R322" s="201"/>
      <c r="S322" s="22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x14ac:dyDescent="0.25">
      <c r="A323" s="8">
        <f t="shared" si="87"/>
        <v>-3.6202769999999999E-3</v>
      </c>
      <c r="B323" s="7">
        <v>3.6202769999999999E-3</v>
      </c>
      <c r="C323" s="7">
        <v>0.72820839999999998</v>
      </c>
      <c r="D323" s="10">
        <f t="shared" si="88"/>
        <v>0.50362027700000001</v>
      </c>
      <c r="E323" s="10">
        <f t="shared" si="89"/>
        <v>3.3534624157436944E-3</v>
      </c>
      <c r="F323" s="10">
        <f t="shared" si="90"/>
        <v>3.3000091324795535E-6</v>
      </c>
      <c r="G323" s="10">
        <f t="shared" ref="G323:G386" si="100">IF(B323=0,"",1/2*(B323-V$4*J323+T$37)+1/2*POWER((B323-V$4*J323+T$37)^2-4*V$37*(B323-V$4*J323),0.5))</f>
        <v>2.6351454119480713E-4</v>
      </c>
      <c r="H323" s="10">
        <f t="shared" si="91"/>
        <v>3.3567624248761739E-3</v>
      </c>
      <c r="I323" s="10">
        <f t="shared" si="92"/>
        <v>2.635145411948073E-4</v>
      </c>
      <c r="J323" s="10">
        <f t="shared" si="93"/>
        <v>3.3929018741505304E-11</v>
      </c>
      <c r="K323" s="12">
        <f t="shared" si="94"/>
        <v>-2.429969558608384E-12</v>
      </c>
      <c r="L323" s="10">
        <f t="shared" si="95"/>
        <v>0.72800128845788303</v>
      </c>
      <c r="M323" s="13">
        <f t="shared" si="96"/>
        <v>4.2895190878058873E-8</v>
      </c>
      <c r="N323" s="14">
        <f t="shared" si="97"/>
        <v>9.7062237917274234E-4</v>
      </c>
      <c r="O323" s="14">
        <f t="shared" si="98"/>
        <v>5.0000149452982969E-7</v>
      </c>
      <c r="P323" s="15">
        <v>321</v>
      </c>
      <c r="Q323" s="8">
        <f t="shared" si="99"/>
        <v>0.72800102492128926</v>
      </c>
      <c r="R323" s="201"/>
      <c r="S323" s="22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x14ac:dyDescent="0.25">
      <c r="A324" s="8">
        <f t="shared" si="87"/>
        <v>-3.5080179999999999E-3</v>
      </c>
      <c r="B324" s="7">
        <v>3.5080179999999999E-3</v>
      </c>
      <c r="C324" s="7">
        <v>0.72822279999999995</v>
      </c>
      <c r="D324" s="10">
        <f t="shared" si="88"/>
        <v>0.503508018</v>
      </c>
      <c r="E324" s="10">
        <f t="shared" si="89"/>
        <v>3.2501122160684612E-3</v>
      </c>
      <c r="F324" s="10">
        <f t="shared" si="90"/>
        <v>3.1947429590720488E-6</v>
      </c>
      <c r="G324" s="10">
        <f t="shared" si="100"/>
        <v>2.5471100739283409E-4</v>
      </c>
      <c r="H324" s="10">
        <f t="shared" si="91"/>
        <v>3.2533069590275332E-3</v>
      </c>
      <c r="I324" s="10">
        <f t="shared" si="92"/>
        <v>2.5471100739283409E-4</v>
      </c>
      <c r="J324" s="10">
        <f t="shared" si="93"/>
        <v>3.35796325839765E-11</v>
      </c>
      <c r="K324" s="12">
        <f t="shared" si="94"/>
        <v>-2.4028423692312485E-12</v>
      </c>
      <c r="L324" s="10">
        <f t="shared" si="95"/>
        <v>0.72800124696041346</v>
      </c>
      <c r="M324" s="13">
        <f t="shared" si="96"/>
        <v>4.9085749350011123E-8</v>
      </c>
      <c r="N324" s="14">
        <f t="shared" si="97"/>
        <v>9.6323901466868755E-4</v>
      </c>
      <c r="O324" s="14">
        <f t="shared" si="98"/>
        <v>5.0201193709429183E-7</v>
      </c>
      <c r="P324" s="15">
        <v>322</v>
      </c>
      <c r="Q324" s="8">
        <f t="shared" si="99"/>
        <v>0.72800099222757908</v>
      </c>
      <c r="R324" s="201"/>
      <c r="S324" s="22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x14ac:dyDescent="0.25">
      <c r="A325" s="8">
        <f t="shared" si="87"/>
        <v>-3.399881E-3</v>
      </c>
      <c r="B325" s="7">
        <v>3.399881E-3</v>
      </c>
      <c r="C325" s="7">
        <v>0.72818380000000005</v>
      </c>
      <c r="D325" s="10">
        <f t="shared" si="88"/>
        <v>0.50339988099999999</v>
      </c>
      <c r="E325" s="10">
        <f t="shared" si="89"/>
        <v>3.1505128681910931E-3</v>
      </c>
      <c r="F325" s="10">
        <f t="shared" si="90"/>
        <v>3.0964772252438258E-6</v>
      </c>
      <c r="G325" s="10">
        <f t="shared" si="100"/>
        <v>2.4627162133718586E-4</v>
      </c>
      <c r="H325" s="10">
        <f t="shared" si="91"/>
        <v>3.153609345416337E-3</v>
      </c>
      <c r="I325" s="10">
        <f t="shared" si="92"/>
        <v>2.462716213371858E-4</v>
      </c>
      <c r="J325" s="10">
        <f t="shared" si="93"/>
        <v>3.3246477232316102E-11</v>
      </c>
      <c r="K325" s="12">
        <f t="shared" si="94"/>
        <v>-2.3769985976702006E-12</v>
      </c>
      <c r="L325" s="10">
        <f t="shared" si="95"/>
        <v>0.72800120800130796</v>
      </c>
      <c r="M325" s="13">
        <f t="shared" si="96"/>
        <v>3.3339837986369712E-8</v>
      </c>
      <c r="N325" s="14">
        <f t="shared" si="97"/>
        <v>9.5617810393990835E-4</v>
      </c>
      <c r="O325" s="14">
        <f t="shared" si="98"/>
        <v>5.0396721404136955E-7</v>
      </c>
      <c r="P325" s="15">
        <v>323</v>
      </c>
      <c r="Q325" s="8">
        <f t="shared" si="99"/>
        <v>0.72800096170807482</v>
      </c>
      <c r="R325" s="201"/>
      <c r="S325" s="22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x14ac:dyDescent="0.25">
      <c r="A326" s="8">
        <f t="shared" si="87"/>
        <v>-3.2965120000000001E-3</v>
      </c>
      <c r="B326" s="7">
        <v>3.2965120000000001E-3</v>
      </c>
      <c r="C326" s="7">
        <v>0.72820649999999998</v>
      </c>
      <c r="D326" s="10">
        <f t="shared" si="88"/>
        <v>0.50329651200000003</v>
      </c>
      <c r="E326" s="10">
        <f t="shared" si="89"/>
        <v>3.0552650148379899E-3</v>
      </c>
      <c r="F326" s="10">
        <f t="shared" si="90"/>
        <v>3.0053346479658304E-6</v>
      </c>
      <c r="G326" s="10">
        <f t="shared" si="100"/>
        <v>2.3824161758294327E-4</v>
      </c>
      <c r="H326" s="10">
        <f t="shared" si="91"/>
        <v>3.0582703494859559E-3</v>
      </c>
      <c r="I326" s="10">
        <f t="shared" si="92"/>
        <v>2.3824161758294313E-4</v>
      </c>
      <c r="J326" s="10">
        <f t="shared" si="93"/>
        <v>3.2931101115039089E-11</v>
      </c>
      <c r="K326" s="12">
        <f t="shared" si="94"/>
        <v>-2.352555927565833E-12</v>
      </c>
      <c r="L326" s="10">
        <f t="shared" si="95"/>
        <v>0.72800117166391587</v>
      </c>
      <c r="M326" s="13">
        <f t="shared" si="96"/>
        <v>4.2159725599069065E-8</v>
      </c>
      <c r="N326" s="14">
        <f t="shared" si="97"/>
        <v>9.4947531719812191E-4</v>
      </c>
      <c r="O326" s="14">
        <f t="shared" si="98"/>
        <v>5.058533754682943E-7</v>
      </c>
      <c r="P326" s="15">
        <v>324</v>
      </c>
      <c r="Q326" s="8">
        <f t="shared" si="99"/>
        <v>0.72800093340089023</v>
      </c>
      <c r="R326" s="201"/>
      <c r="S326" s="22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x14ac:dyDescent="0.25">
      <c r="A327" s="8">
        <f t="shared" si="87"/>
        <v>-3.1974270000000001E-3</v>
      </c>
      <c r="B327" s="7">
        <v>3.1974270000000001E-3</v>
      </c>
      <c r="C327" s="7">
        <v>0.72822149999999997</v>
      </c>
      <c r="D327" s="10">
        <f t="shared" si="88"/>
        <v>0.50319742700000003</v>
      </c>
      <c r="E327" s="10">
        <f t="shared" si="89"/>
        <v>2.9639281183354675E-3</v>
      </c>
      <c r="F327" s="10">
        <f t="shared" si="90"/>
        <v>2.9204563844222468E-6</v>
      </c>
      <c r="G327" s="10">
        <f t="shared" si="100"/>
        <v>2.305783926485061E-4</v>
      </c>
      <c r="H327" s="10">
        <f t="shared" si="91"/>
        <v>2.96684857471989E-3</v>
      </c>
      <c r="I327" s="10">
        <f t="shared" si="92"/>
        <v>2.3057839264850591E-4</v>
      </c>
      <c r="J327" s="10">
        <f t="shared" si="93"/>
        <v>3.2631604216443792E-11</v>
      </c>
      <c r="K327" s="12">
        <f t="shared" si="94"/>
        <v>-2.329361148140794E-12</v>
      </c>
      <c r="L327" s="10">
        <f t="shared" si="95"/>
        <v>0.72800113763889185</v>
      </c>
      <c r="M327" s="13">
        <f t="shared" si="96"/>
        <v>4.8559570193144312E-8</v>
      </c>
      <c r="N327" s="14">
        <f t="shared" si="97"/>
        <v>9.430929816851613E-4</v>
      </c>
      <c r="O327" s="14">
        <f t="shared" si="98"/>
        <v>5.0767703959007392E-7</v>
      </c>
      <c r="P327" s="15">
        <v>325</v>
      </c>
      <c r="Q327" s="8">
        <f t="shared" si="99"/>
        <v>0.72800090703928455</v>
      </c>
      <c r="R327" s="201"/>
      <c r="S327" s="22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x14ac:dyDescent="0.25">
      <c r="A328" s="8">
        <f t="shared" si="87"/>
        <v>-3.1021410000000001E-3</v>
      </c>
      <c r="B328" s="7">
        <v>3.1021410000000001E-3</v>
      </c>
      <c r="C328" s="7">
        <v>0.72823159999999998</v>
      </c>
      <c r="D328" s="10">
        <f t="shared" si="88"/>
        <v>0.50310214099999995</v>
      </c>
      <c r="E328" s="10">
        <f t="shared" si="89"/>
        <v>2.8760597290506361E-3</v>
      </c>
      <c r="F328" s="10">
        <f t="shared" si="90"/>
        <v>2.8410655420788303E-6</v>
      </c>
      <c r="G328" s="10">
        <f t="shared" si="100"/>
        <v>2.2324017306112401E-4</v>
      </c>
      <c r="H328" s="10">
        <f t="shared" si="91"/>
        <v>2.8789007945927148E-3</v>
      </c>
      <c r="I328" s="10">
        <f t="shared" si="92"/>
        <v>2.2324017306112417E-4</v>
      </c>
      <c r="J328" s="10">
        <f t="shared" si="93"/>
        <v>3.2346161172902763E-11</v>
      </c>
      <c r="K328" s="12">
        <f t="shared" si="94"/>
        <v>-2.3072699304019241E-12</v>
      </c>
      <c r="L328" s="10">
        <f t="shared" si="95"/>
        <v>0.72800110564317289</v>
      </c>
      <c r="M328" s="13">
        <f t="shared" si="96"/>
        <v>5.3127648529135458E-8</v>
      </c>
      <c r="N328" s="14">
        <f t="shared" si="97"/>
        <v>9.3699450006956347E-4</v>
      </c>
      <c r="O328" s="14">
        <f t="shared" si="98"/>
        <v>5.0944523932327006E-7</v>
      </c>
      <c r="P328" s="15">
        <v>326</v>
      </c>
      <c r="Q328" s="8">
        <f t="shared" si="99"/>
        <v>0.72800088238196958</v>
      </c>
      <c r="R328" s="201"/>
      <c r="S328" s="22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x14ac:dyDescent="0.25">
      <c r="A329" s="8">
        <f t="shared" si="87"/>
        <v>-3.0095209999999998E-3</v>
      </c>
      <c r="B329" s="7">
        <v>3.0095209999999998E-3</v>
      </c>
      <c r="C329" s="7">
        <v>0.72823830000000001</v>
      </c>
      <c r="D329" s="10">
        <f t="shared" si="88"/>
        <v>0.50300952099999996</v>
      </c>
      <c r="E329" s="10">
        <f t="shared" si="89"/>
        <v>2.790618617860504E-3</v>
      </c>
      <c r="F329" s="10">
        <f t="shared" si="90"/>
        <v>2.765938801919653E-6</v>
      </c>
      <c r="G329" s="10">
        <f t="shared" si="100"/>
        <v>2.1613641126648139E-4</v>
      </c>
      <c r="H329" s="10">
        <f t="shared" si="91"/>
        <v>2.7933845566624235E-3</v>
      </c>
      <c r="I329" s="10">
        <f t="shared" si="92"/>
        <v>2.1613641126648153E-4</v>
      </c>
      <c r="J329" s="10">
        <f t="shared" si="93"/>
        <v>3.2071094767713717E-11</v>
      </c>
      <c r="K329" s="12">
        <f t="shared" si="94"/>
        <v>-2.2859980572549914E-12</v>
      </c>
      <c r="L329" s="10">
        <f t="shared" si="95"/>
        <v>0.72800107520626922</v>
      </c>
      <c r="M329" s="13">
        <f t="shared" si="96"/>
        <v>5.6275602760612848E-8</v>
      </c>
      <c r="N329" s="14">
        <f t="shared" si="97"/>
        <v>9.311032209446292E-4</v>
      </c>
      <c r="O329" s="14">
        <f t="shared" si="98"/>
        <v>5.1117753894134871E-7</v>
      </c>
      <c r="P329" s="15">
        <v>327</v>
      </c>
      <c r="Q329" s="8">
        <f t="shared" si="99"/>
        <v>0.72800085904900536</v>
      </c>
      <c r="R329" s="201"/>
      <c r="S329" s="22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x14ac:dyDescent="0.25">
      <c r="A330" s="8">
        <f t="shared" si="87"/>
        <v>-2.919488E-3</v>
      </c>
      <c r="B330" s="7">
        <v>2.919488E-3</v>
      </c>
      <c r="C330" s="7">
        <v>0.72824279999999997</v>
      </c>
      <c r="D330" s="10">
        <f t="shared" si="88"/>
        <v>0.50291948799999997</v>
      </c>
      <c r="E330" s="10">
        <f t="shared" si="89"/>
        <v>2.7075347260555743E-3</v>
      </c>
      <c r="F330" s="10">
        <f t="shared" si="90"/>
        <v>2.6947911241243292E-6</v>
      </c>
      <c r="G330" s="10">
        <f t="shared" si="100"/>
        <v>2.0925845101434429E-4</v>
      </c>
      <c r="H330" s="10">
        <f t="shared" si="91"/>
        <v>2.7102295171796986E-3</v>
      </c>
      <c r="I330" s="10">
        <f t="shared" si="92"/>
        <v>2.0925845101434437E-4</v>
      </c>
      <c r="J330" s="10">
        <f t="shared" si="93"/>
        <v>3.1805957088430264E-11</v>
      </c>
      <c r="K330" s="12">
        <f t="shared" si="94"/>
        <v>-2.2655100015632212E-12</v>
      </c>
      <c r="L330" s="10">
        <f t="shared" si="95"/>
        <v>0.72800104623099593</v>
      </c>
      <c r="M330" s="13">
        <f t="shared" si="96"/>
        <v>5.8444884827657923E-8</v>
      </c>
      <c r="N330" s="14">
        <f t="shared" si="97"/>
        <v>9.2541085513801996E-4</v>
      </c>
      <c r="O330" s="14">
        <f t="shared" si="98"/>
        <v>5.1287426593212029E-7</v>
      </c>
      <c r="P330" s="15">
        <v>328</v>
      </c>
      <c r="Q330" s="8">
        <f t="shared" si="99"/>
        <v>0.72800083695186357</v>
      </c>
      <c r="R330" s="201"/>
      <c r="S330" s="22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x14ac:dyDescent="0.25">
      <c r="A331" s="8">
        <f t="shared" si="87"/>
        <v>-2.831475E-3</v>
      </c>
      <c r="B331" s="7">
        <v>2.831475E-3</v>
      </c>
      <c r="C331" s="7">
        <v>0.7282457</v>
      </c>
      <c r="D331" s="10">
        <f t="shared" si="88"/>
        <v>0.50283147500000003</v>
      </c>
      <c r="E331" s="10">
        <f t="shared" si="89"/>
        <v>2.6262872213532081E-3</v>
      </c>
      <c r="F331" s="10">
        <f t="shared" si="90"/>
        <v>2.626986964454028E-6</v>
      </c>
      <c r="G331" s="10">
        <f t="shared" si="100"/>
        <v>2.0256076013345364E-4</v>
      </c>
      <c r="H331" s="10">
        <f t="shared" si="91"/>
        <v>2.6289142083176622E-3</v>
      </c>
      <c r="I331" s="10">
        <f t="shared" si="92"/>
        <v>2.0256076013345356E-4</v>
      </c>
      <c r="J331" s="10">
        <f t="shared" si="93"/>
        <v>3.1548884241321257E-11</v>
      </c>
      <c r="K331" s="12">
        <f t="shared" si="94"/>
        <v>-2.2456569934413526E-12</v>
      </c>
      <c r="L331" s="10">
        <f t="shared" si="95"/>
        <v>0.72800101847443155</v>
      </c>
      <c r="M331" s="13">
        <f t="shared" si="96"/>
        <v>5.9869048954502324E-8</v>
      </c>
      <c r="N331" s="14">
        <f t="shared" si="97"/>
        <v>9.198787672462772E-4</v>
      </c>
      <c r="O331" s="14">
        <f t="shared" si="98"/>
        <v>5.1454512332831294E-7</v>
      </c>
      <c r="P331" s="15">
        <v>329</v>
      </c>
      <c r="Q331" s="8">
        <f t="shared" si="99"/>
        <v>0.72800081589315613</v>
      </c>
      <c r="R331" s="201"/>
      <c r="S331" s="22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x14ac:dyDescent="0.25">
      <c r="A332" s="8">
        <f t="shared" si="87"/>
        <v>-2.7457250000000001E-3</v>
      </c>
      <c r="B332" s="7">
        <v>2.7457250000000001E-3</v>
      </c>
      <c r="C332" s="7">
        <v>0.7282478</v>
      </c>
      <c r="D332" s="10">
        <f t="shared" si="88"/>
        <v>0.50274572500000003</v>
      </c>
      <c r="E332" s="10">
        <f t="shared" si="89"/>
        <v>2.5471025916967253E-3</v>
      </c>
      <c r="F332" s="10">
        <f t="shared" si="90"/>
        <v>2.5625469738034045E-6</v>
      </c>
      <c r="G332" s="10">
        <f t="shared" si="100"/>
        <v>1.9605983002905086E-4</v>
      </c>
      <c r="H332" s="10">
        <f t="shared" si="91"/>
        <v>2.5496651386705286E-3</v>
      </c>
      <c r="I332" s="10">
        <f t="shared" si="92"/>
        <v>1.96059830029051E-4</v>
      </c>
      <c r="J332" s="10">
        <f t="shared" si="93"/>
        <v>3.1300420464091946E-11</v>
      </c>
      <c r="K332" s="12">
        <f t="shared" si="94"/>
        <v>-2.2264834418103634E-12</v>
      </c>
      <c r="L332" s="10">
        <f t="shared" si="95"/>
        <v>0.72800099195948165</v>
      </c>
      <c r="M332" s="13">
        <f t="shared" si="96"/>
        <v>6.0914208864509327E-8</v>
      </c>
      <c r="N332" s="14">
        <f t="shared" si="97"/>
        <v>9.1451971630359362E-4</v>
      </c>
      <c r="O332" s="14">
        <f t="shared" si="98"/>
        <v>5.1618460818562875E-7</v>
      </c>
      <c r="P332" s="15">
        <v>330</v>
      </c>
      <c r="Q332" s="8">
        <f t="shared" si="99"/>
        <v>0.72800079587929689</v>
      </c>
      <c r="R332" s="201"/>
      <c r="S332" s="22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x14ac:dyDescent="0.25">
      <c r="A333" s="8">
        <f t="shared" si="87"/>
        <v>-2.662481E-3</v>
      </c>
      <c r="B333" s="7">
        <v>2.662481E-3</v>
      </c>
      <c r="C333" s="7">
        <v>0.72820039999999997</v>
      </c>
      <c r="D333" s="10">
        <f t="shared" si="88"/>
        <v>0.50266248099999999</v>
      </c>
      <c r="E333" s="10">
        <f t="shared" si="89"/>
        <v>2.470207539371428E-3</v>
      </c>
      <c r="F333" s="10">
        <f t="shared" si="90"/>
        <v>2.5014839968957882E-6</v>
      </c>
      <c r="G333" s="10">
        <f t="shared" si="100"/>
        <v>1.8977194557058541E-4</v>
      </c>
      <c r="H333" s="10">
        <f t="shared" si="91"/>
        <v>2.4727090233683238E-3</v>
      </c>
      <c r="I333" s="10">
        <f t="shared" si="92"/>
        <v>1.8977194557058544E-4</v>
      </c>
      <c r="J333" s="10">
        <f t="shared" si="93"/>
        <v>3.1061090729396093E-11</v>
      </c>
      <c r="K333" s="12">
        <f t="shared" si="94"/>
        <v>-2.2080270942530869E-12</v>
      </c>
      <c r="L333" s="10">
        <f t="shared" si="95"/>
        <v>0.72800096670642078</v>
      </c>
      <c r="M333" s="13">
        <f t="shared" si="96"/>
        <v>3.9773638587842427E-8</v>
      </c>
      <c r="N333" s="14">
        <f t="shared" si="97"/>
        <v>9.0934620276920312E-4</v>
      </c>
      <c r="O333" s="14">
        <f t="shared" si="98"/>
        <v>5.1778711162294242E-7</v>
      </c>
      <c r="P333" s="15">
        <v>331</v>
      </c>
      <c r="Q333" s="8">
        <f t="shared" si="99"/>
        <v>0.72800077691427512</v>
      </c>
      <c r="R333" s="201"/>
      <c r="S333" s="22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x14ac:dyDescent="0.25">
      <c r="A334" s="8">
        <f t="shared" si="87"/>
        <v>-2.5819839999999998E-3</v>
      </c>
      <c r="B334" s="7">
        <v>2.5819839999999998E-3</v>
      </c>
      <c r="C334" s="7">
        <v>0.7281687</v>
      </c>
      <c r="D334" s="10">
        <f t="shared" si="88"/>
        <v>0.50258198399999998</v>
      </c>
      <c r="E334" s="10">
        <f t="shared" si="89"/>
        <v>2.3958271101933229E-3</v>
      </c>
      <c r="F334" s="10">
        <f t="shared" si="90"/>
        <v>2.4438032679767119E-6</v>
      </c>
      <c r="G334" s="10">
        <f t="shared" si="100"/>
        <v>1.837130557073019E-4</v>
      </c>
      <c r="H334" s="10">
        <f t="shared" si="91"/>
        <v>2.3982709134612997E-3</v>
      </c>
      <c r="I334" s="10">
        <f t="shared" si="92"/>
        <v>1.8371305570730176E-4</v>
      </c>
      <c r="J334" s="10">
        <f t="shared" si="93"/>
        <v>3.0831398336704583E-11</v>
      </c>
      <c r="K334" s="12">
        <f t="shared" si="94"/>
        <v>-2.1903234779063075E-12</v>
      </c>
      <c r="L334" s="10">
        <f t="shared" si="95"/>
        <v>0.72800094273282379</v>
      </c>
      <c r="M334" s="13">
        <f t="shared" si="96"/>
        <v>2.8142500690432383E-8</v>
      </c>
      <c r="N334" s="14">
        <f t="shared" si="97"/>
        <v>9.0437037158412343E-4</v>
      </c>
      <c r="O334" s="14">
        <f t="shared" si="98"/>
        <v>5.1934696692678508E-7</v>
      </c>
      <c r="P334" s="15">
        <v>332</v>
      </c>
      <c r="Q334" s="8">
        <f t="shared" si="99"/>
        <v>0.7280007589997165</v>
      </c>
      <c r="R334" s="201"/>
      <c r="S334" s="22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x14ac:dyDescent="0.25">
      <c r="A335" s="8">
        <f t="shared" si="87"/>
        <v>-2.5035890000000001E-3</v>
      </c>
      <c r="B335" s="7">
        <v>2.5035890000000001E-3</v>
      </c>
      <c r="C335" s="7">
        <v>0.72814769999999995</v>
      </c>
      <c r="D335" s="10">
        <f t="shared" si="88"/>
        <v>0.50250358900000003</v>
      </c>
      <c r="E335" s="10">
        <f t="shared" si="89"/>
        <v>2.323367477869015E-3</v>
      </c>
      <c r="F335" s="10">
        <f t="shared" si="90"/>
        <v>2.388891778424647E-6</v>
      </c>
      <c r="G335" s="10">
        <f t="shared" si="100"/>
        <v>1.7783259974322313E-4</v>
      </c>
      <c r="H335" s="10">
        <f t="shared" si="91"/>
        <v>2.3257563696474398E-3</v>
      </c>
      <c r="I335" s="10">
        <f t="shared" si="92"/>
        <v>1.7783259974322294E-4</v>
      </c>
      <c r="J335" s="10">
        <f t="shared" si="93"/>
        <v>3.0609337312531218E-11</v>
      </c>
      <c r="K335" s="12">
        <f t="shared" si="94"/>
        <v>-2.1732193819926641E-12</v>
      </c>
      <c r="L335" s="10">
        <f t="shared" si="95"/>
        <v>0.72800091979773995</v>
      </c>
      <c r="M335" s="13">
        <f t="shared" si="96"/>
        <v>2.1544427775486375E-8</v>
      </c>
      <c r="N335" s="14">
        <f t="shared" si="97"/>
        <v>8.9954982478147177E-4</v>
      </c>
      <c r="O335" s="14">
        <f t="shared" si="98"/>
        <v>5.208757529169104E-7</v>
      </c>
      <c r="P335" s="15">
        <v>333</v>
      </c>
      <c r="Q335" s="8">
        <f t="shared" si="99"/>
        <v>0.72800074194523201</v>
      </c>
      <c r="R335" s="201"/>
      <c r="S335" s="22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x14ac:dyDescent="0.25">
      <c r="A336" s="8">
        <f t="shared" si="87"/>
        <v>-2.4271330000000002E-3</v>
      </c>
      <c r="B336" s="7">
        <v>2.4271330000000002E-3</v>
      </c>
      <c r="C336" s="7">
        <v>0.72818229999999995</v>
      </c>
      <c r="D336" s="10">
        <f t="shared" si="88"/>
        <v>0.50242713299999997</v>
      </c>
      <c r="E336" s="10">
        <f t="shared" si="89"/>
        <v>2.2526797392519761E-3</v>
      </c>
      <c r="F336" s="10">
        <f t="shared" si="90"/>
        <v>2.3365126782182647E-6</v>
      </c>
      <c r="G336" s="10">
        <f t="shared" si="100"/>
        <v>1.7211671767549536E-4</v>
      </c>
      <c r="H336" s="10">
        <f t="shared" si="91"/>
        <v>2.2550162519301945E-3</v>
      </c>
      <c r="I336" s="10">
        <f t="shared" si="92"/>
        <v>1.7211671767549525E-4</v>
      </c>
      <c r="J336" s="10">
        <f t="shared" si="93"/>
        <v>3.0394310440280159E-11</v>
      </c>
      <c r="K336" s="12">
        <f t="shared" si="94"/>
        <v>-2.1566681771451355E-12</v>
      </c>
      <c r="L336" s="10">
        <f t="shared" si="95"/>
        <v>0.72800089781374722</v>
      </c>
      <c r="M336" s="13">
        <f t="shared" si="96"/>
        <v>3.2906753177271101E-8</v>
      </c>
      <c r="N336" s="14">
        <f t="shared" si="97"/>
        <v>8.9487248745042367E-4</v>
      </c>
      <c r="O336" s="14">
        <f t="shared" si="98"/>
        <v>5.2237590274294933E-7</v>
      </c>
      <c r="P336" s="15">
        <v>334</v>
      </c>
      <c r="Q336" s="8">
        <f t="shared" si="99"/>
        <v>0.72800072567726037</v>
      </c>
      <c r="R336" s="201"/>
      <c r="S336" s="22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x14ac:dyDescent="0.25">
      <c r="A337" s="8">
        <f t="shared" si="87"/>
        <v>-2.351971E-3</v>
      </c>
      <c r="B337" s="7">
        <v>2.351971E-3</v>
      </c>
      <c r="C337" s="7">
        <v>0.7282054</v>
      </c>
      <c r="D337" s="10">
        <f t="shared" si="88"/>
        <v>0.50235197099999995</v>
      </c>
      <c r="E337" s="10">
        <f t="shared" si="89"/>
        <v>2.1831689398178859E-3</v>
      </c>
      <c r="F337" s="10">
        <f t="shared" si="90"/>
        <v>2.2861261661562867E-6</v>
      </c>
      <c r="G337" s="10">
        <f t="shared" si="100"/>
        <v>1.6651590383156417E-4</v>
      </c>
      <c r="H337" s="10">
        <f t="shared" si="91"/>
        <v>2.1854550659840422E-3</v>
      </c>
      <c r="I337" s="10">
        <f t="shared" si="92"/>
        <v>1.6651590383156417E-4</v>
      </c>
      <c r="J337" s="10">
        <f t="shared" si="93"/>
        <v>3.0184393622933779E-11</v>
      </c>
      <c r="K337" s="12">
        <f t="shared" si="94"/>
        <v>-2.1405188730324079E-12</v>
      </c>
      <c r="L337" s="10">
        <f t="shared" si="95"/>
        <v>0.72800087656368695</v>
      </c>
      <c r="M337" s="13">
        <f t="shared" si="96"/>
        <v>4.1829836001299552E-8</v>
      </c>
      <c r="N337" s="14">
        <f t="shared" si="97"/>
        <v>8.9029728533905768E-4</v>
      </c>
      <c r="O337" s="14">
        <f t="shared" si="98"/>
        <v>5.2385948821689589E-7</v>
      </c>
      <c r="P337" s="15">
        <v>335</v>
      </c>
      <c r="Q337" s="8">
        <f t="shared" si="99"/>
        <v>0.72800071002814948</v>
      </c>
      <c r="R337" s="201"/>
      <c r="S337" s="22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x14ac:dyDescent="0.25">
      <c r="A338" s="8">
        <f t="shared" si="87"/>
        <v>-2.2793140000000002E-3</v>
      </c>
      <c r="B338" s="7">
        <v>2.2793140000000002E-3</v>
      </c>
      <c r="C338" s="7">
        <v>0.72817209999999999</v>
      </c>
      <c r="D338" s="10">
        <f t="shared" si="88"/>
        <v>0.50227931400000003</v>
      </c>
      <c r="E338" s="10">
        <f t="shared" si="89"/>
        <v>2.1159565794913703E-3</v>
      </c>
      <c r="F338" s="10">
        <f t="shared" si="90"/>
        <v>2.2384396184150063E-6</v>
      </c>
      <c r="G338" s="10">
        <f t="shared" si="100"/>
        <v>1.6111895090736503E-4</v>
      </c>
      <c r="H338" s="10">
        <f t="shared" si="91"/>
        <v>2.1181950191097852E-3</v>
      </c>
      <c r="I338" s="10">
        <f t="shared" si="92"/>
        <v>1.6111895090736511E-4</v>
      </c>
      <c r="J338" s="10">
        <f t="shared" si="93"/>
        <v>2.9982849878589357E-11</v>
      </c>
      <c r="K338" s="12">
        <f t="shared" si="94"/>
        <v>-2.1250223800579949E-12</v>
      </c>
      <c r="L338" s="10">
        <f t="shared" si="95"/>
        <v>0.72800085635605138</v>
      </c>
      <c r="M338" s="13">
        <f t="shared" si="96"/>
        <v>2.9324385592796344E-8</v>
      </c>
      <c r="N338" s="14">
        <f t="shared" si="97"/>
        <v>8.8589611615824497E-4</v>
      </c>
      <c r="O338" s="14">
        <f t="shared" si="98"/>
        <v>5.2530193926910122E-7</v>
      </c>
      <c r="P338" s="15">
        <v>336</v>
      </c>
      <c r="Q338" s="8">
        <f t="shared" si="99"/>
        <v>0.72800069521759714</v>
      </c>
      <c r="R338" s="201"/>
      <c r="S338" s="22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x14ac:dyDescent="0.25">
      <c r="A339" s="8">
        <f t="shared" si="87"/>
        <v>-2.2088390000000002E-3</v>
      </c>
      <c r="B339" s="7">
        <v>2.2088390000000002E-3</v>
      </c>
      <c r="C339" s="7">
        <v>0.72814999999999996</v>
      </c>
      <c r="D339" s="10">
        <f t="shared" si="88"/>
        <v>0.50220883900000002</v>
      </c>
      <c r="E339" s="10">
        <f t="shared" si="89"/>
        <v>2.0507456872321771E-3</v>
      </c>
      <c r="F339" s="10">
        <f t="shared" si="90"/>
        <v>2.1931243277650805E-6</v>
      </c>
      <c r="G339" s="10">
        <f t="shared" si="100"/>
        <v>1.5590015865141194E-4</v>
      </c>
      <c r="H339" s="10">
        <f t="shared" si="91"/>
        <v>2.0529388115599423E-3</v>
      </c>
      <c r="I339" s="10">
        <f t="shared" si="92"/>
        <v>1.5590015865141175E-4</v>
      </c>
      <c r="J339" s="10">
        <f t="shared" si="93"/>
        <v>2.9788646118860912E-11</v>
      </c>
      <c r="K339" s="12">
        <f t="shared" si="94"/>
        <v>-2.1100987621641438E-12</v>
      </c>
      <c r="L339" s="10">
        <f t="shared" si="95"/>
        <v>0.72800083706304952</v>
      </c>
      <c r="M339" s="13">
        <f t="shared" si="96"/>
        <v>2.2249581759681576E-8</v>
      </c>
      <c r="N339" s="14">
        <f t="shared" si="97"/>
        <v>8.8164727044914089E-4</v>
      </c>
      <c r="O339" s="14">
        <f t="shared" si="98"/>
        <v>5.2670887028274559E-7</v>
      </c>
      <c r="P339" s="15">
        <v>337</v>
      </c>
      <c r="Q339" s="8">
        <f t="shared" si="99"/>
        <v>0.72800068114351302</v>
      </c>
      <c r="R339" s="201"/>
      <c r="S339" s="22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x14ac:dyDescent="0.25">
      <c r="A340" s="8">
        <f t="shared" si="87"/>
        <v>-2.1398189999999998E-3</v>
      </c>
      <c r="B340" s="7">
        <v>2.1398189999999998E-3</v>
      </c>
      <c r="C340" s="7">
        <v>0.72813499999999998</v>
      </c>
      <c r="D340" s="10">
        <f t="shared" si="88"/>
        <v>0.50213981900000004</v>
      </c>
      <c r="E340" s="10">
        <f t="shared" si="89"/>
        <v>1.9868649500107312E-3</v>
      </c>
      <c r="F340" s="10">
        <f t="shared" si="90"/>
        <v>2.149623281311165E-6</v>
      </c>
      <c r="G340" s="10">
        <f t="shared" si="100"/>
        <v>1.5080439710828467E-4</v>
      </c>
      <c r="H340" s="10">
        <f t="shared" si="91"/>
        <v>1.9890145732920422E-3</v>
      </c>
      <c r="I340" s="10">
        <f t="shared" si="92"/>
        <v>1.5080439710828483E-4</v>
      </c>
      <c r="J340" s="10">
        <f t="shared" si="93"/>
        <v>2.9599672820610069E-11</v>
      </c>
      <c r="K340" s="12">
        <f t="shared" si="94"/>
        <v>-2.0955859267892955E-12</v>
      </c>
      <c r="L340" s="10">
        <f t="shared" si="95"/>
        <v>0.72800081845655207</v>
      </c>
      <c r="M340" s="13">
        <f t="shared" si="96"/>
        <v>1.8004686602063032E-8</v>
      </c>
      <c r="N340" s="14">
        <f t="shared" si="97"/>
        <v>8.7750529306011794E-4</v>
      </c>
      <c r="O340" s="14">
        <f t="shared" si="98"/>
        <v>5.2809419217719704E-7</v>
      </c>
      <c r="P340" s="15">
        <v>338</v>
      </c>
      <c r="Q340" s="8">
        <f t="shared" si="99"/>
        <v>0.72800066763289928</v>
      </c>
      <c r="R340" s="201"/>
      <c r="S340" s="22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x14ac:dyDescent="0.25">
      <c r="A341" s="8">
        <f t="shared" si="87"/>
        <v>-2.0717679999999999E-3</v>
      </c>
      <c r="B341" s="7">
        <v>2.0717679999999999E-3</v>
      </c>
      <c r="C341" s="7">
        <v>0.72817390000000004</v>
      </c>
      <c r="D341" s="10">
        <f t="shared" si="88"/>
        <v>0.50207176799999997</v>
      </c>
      <c r="E341" s="10">
        <f t="shared" si="89"/>
        <v>1.9238654772983262E-3</v>
      </c>
      <c r="F341" s="10">
        <f t="shared" si="90"/>
        <v>2.1075677874060906E-6</v>
      </c>
      <c r="G341" s="10">
        <f t="shared" si="100"/>
        <v>1.4579492549974399E-4</v>
      </c>
      <c r="H341" s="10">
        <f t="shared" si="91"/>
        <v>1.9259730450857323E-3</v>
      </c>
      <c r="I341" s="10">
        <f t="shared" si="92"/>
        <v>1.4579492549974391E-4</v>
      </c>
      <c r="J341" s="10">
        <f t="shared" si="93"/>
        <v>2.9414523635077892E-11</v>
      </c>
      <c r="K341" s="12">
        <f t="shared" si="94"/>
        <v>-2.0813728516310124E-12</v>
      </c>
      <c r="L341" s="10">
        <f t="shared" si="95"/>
        <v>0.72800080038530879</v>
      </c>
      <c r="M341" s="13">
        <f t="shared" si="96"/>
        <v>2.9963476606259988E-8</v>
      </c>
      <c r="N341" s="14">
        <f t="shared" si="97"/>
        <v>8.7343993866320158E-4</v>
      </c>
      <c r="O341" s="14">
        <f t="shared" si="98"/>
        <v>5.2946726518164857E-7</v>
      </c>
      <c r="P341" s="15">
        <v>339</v>
      </c>
      <c r="Q341" s="8">
        <f t="shared" si="99"/>
        <v>0.7280006545712473</v>
      </c>
      <c r="R341" s="201"/>
      <c r="S341" s="22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x14ac:dyDescent="0.25">
      <c r="A342" s="8">
        <f t="shared" si="87"/>
        <v>-2.0053340000000001E-3</v>
      </c>
      <c r="B342" s="7">
        <v>2.0053340000000001E-3</v>
      </c>
      <c r="C342" s="7">
        <v>0.72815099999999999</v>
      </c>
      <c r="D342" s="10">
        <f t="shared" si="88"/>
        <v>0.50200533400000003</v>
      </c>
      <c r="E342" s="10">
        <f t="shared" si="89"/>
        <v>1.8623481180649534E-3</v>
      </c>
      <c r="F342" s="10">
        <f t="shared" si="90"/>
        <v>2.0672960344899568E-6</v>
      </c>
      <c r="G342" s="10">
        <f t="shared" si="100"/>
        <v>1.4091855666566525E-4</v>
      </c>
      <c r="H342" s="10">
        <f t="shared" si="91"/>
        <v>1.8644154140994434E-3</v>
      </c>
      <c r="I342" s="10">
        <f t="shared" si="92"/>
        <v>1.4091855666566519E-4</v>
      </c>
      <c r="J342" s="10">
        <f t="shared" si="93"/>
        <v>2.9234891478664817E-11</v>
      </c>
      <c r="K342" s="12">
        <f t="shared" si="94"/>
        <v>-2.067590543006175E-12</v>
      </c>
      <c r="L342" s="10">
        <f t="shared" si="95"/>
        <v>0.72800078300116844</v>
      </c>
      <c r="M342" s="13">
        <f t="shared" si="96"/>
        <v>2.256514673795904E-8</v>
      </c>
      <c r="N342" s="14">
        <f t="shared" si="97"/>
        <v>8.6948880228757337E-4</v>
      </c>
      <c r="O342" s="14">
        <f t="shared" si="98"/>
        <v>5.3081460280556771E-7</v>
      </c>
      <c r="P342" s="15">
        <v>340</v>
      </c>
      <c r="Q342" s="8">
        <f t="shared" si="99"/>
        <v>0.72800064206359183</v>
      </c>
      <c r="R342" s="201"/>
      <c r="S342" s="22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x14ac:dyDescent="0.25">
      <c r="A343" s="8">
        <f t="shared" si="87"/>
        <v>-1.93987E-3</v>
      </c>
      <c r="B343" s="7">
        <v>1.93987E-3</v>
      </c>
      <c r="C343" s="7">
        <v>0.7281358</v>
      </c>
      <c r="D343" s="10">
        <f t="shared" si="88"/>
        <v>0.50193986999999995</v>
      </c>
      <c r="E343" s="10">
        <f t="shared" si="89"/>
        <v>1.8017146830684658E-3</v>
      </c>
      <c r="F343" s="10">
        <f t="shared" si="90"/>
        <v>2.0283562561309467E-6</v>
      </c>
      <c r="G343" s="10">
        <f t="shared" si="100"/>
        <v>1.3612693161644748E-4</v>
      </c>
      <c r="H343" s="10">
        <f t="shared" si="91"/>
        <v>1.8037430393245968E-3</v>
      </c>
      <c r="I343" s="10">
        <f t="shared" si="92"/>
        <v>1.3612693161644743E-4</v>
      </c>
      <c r="J343" s="10">
        <f t="shared" si="93"/>
        <v>2.9058955804004675E-11</v>
      </c>
      <c r="K343" s="12">
        <f t="shared" si="94"/>
        <v>-2.054101333259759E-12</v>
      </c>
      <c r="L343" s="10">
        <f t="shared" si="95"/>
        <v>0.72800076611546072</v>
      </c>
      <c r="M343" s="13">
        <f t="shared" si="96"/>
        <v>1.8234149973768082E-8</v>
      </c>
      <c r="N343" s="14">
        <f t="shared" si="97"/>
        <v>8.656123135904317E-4</v>
      </c>
      <c r="O343" s="14">
        <f t="shared" si="98"/>
        <v>5.3214892251372979E-7</v>
      </c>
      <c r="P343" s="15">
        <v>341</v>
      </c>
      <c r="Q343" s="8">
        <f t="shared" si="99"/>
        <v>0.728000629969623</v>
      </c>
      <c r="R343" s="201"/>
      <c r="S343" s="22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x14ac:dyDescent="0.25">
      <c r="A344" s="8">
        <f t="shared" si="87"/>
        <v>-1.875619E-3</v>
      </c>
      <c r="B344" s="7">
        <v>1.875619E-3</v>
      </c>
      <c r="C344" s="7">
        <v>0.72812580000000005</v>
      </c>
      <c r="D344" s="10">
        <f t="shared" si="88"/>
        <v>0.501875619</v>
      </c>
      <c r="E344" s="10">
        <f t="shared" si="89"/>
        <v>1.742191013549773E-3</v>
      </c>
      <c r="F344" s="10">
        <f t="shared" si="90"/>
        <v>1.9908429514166361E-6</v>
      </c>
      <c r="G344" s="10">
        <f t="shared" si="100"/>
        <v>1.3143711461149898E-4</v>
      </c>
      <c r="H344" s="10">
        <f t="shared" si="91"/>
        <v>1.7441818565011897E-3</v>
      </c>
      <c r="I344" s="10">
        <f t="shared" si="92"/>
        <v>1.3143711461149896E-4</v>
      </c>
      <c r="J344" s="10">
        <f t="shared" si="93"/>
        <v>2.8887311419562623E-11</v>
      </c>
      <c r="K344" s="12">
        <f t="shared" si="94"/>
        <v>-2.0409451904206448E-12</v>
      </c>
      <c r="L344" s="10">
        <f t="shared" si="95"/>
        <v>0.72800074977460005</v>
      </c>
      <c r="M344" s="13">
        <f t="shared" si="96"/>
        <v>1.5637558872588777E-8</v>
      </c>
      <c r="N344" s="14">
        <f t="shared" si="97"/>
        <v>8.618239547893388E-4</v>
      </c>
      <c r="O344" s="14">
        <f t="shared" si="98"/>
        <v>5.3346493630496937E-7</v>
      </c>
      <c r="P344" s="15">
        <v>342</v>
      </c>
      <c r="Q344" s="8">
        <f t="shared" si="99"/>
        <v>0.72800061831869023</v>
      </c>
      <c r="R344" s="201"/>
      <c r="S344" s="22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x14ac:dyDescent="0.25">
      <c r="A345" s="8">
        <f t="shared" si="87"/>
        <v>-1.812822E-3</v>
      </c>
      <c r="B345" s="7">
        <v>1.812822E-3</v>
      </c>
      <c r="C345" s="7">
        <v>0.72811910000000002</v>
      </c>
      <c r="D345" s="10">
        <f t="shared" si="88"/>
        <v>0.50181282199999999</v>
      </c>
      <c r="E345" s="10">
        <f t="shared" si="89"/>
        <v>1.6840012826668735E-3</v>
      </c>
      <c r="F345" s="10">
        <f t="shared" si="90"/>
        <v>1.9548412665704274E-6</v>
      </c>
      <c r="G345" s="10">
        <f t="shared" si="100"/>
        <v>1.2686584734602699E-4</v>
      </c>
      <c r="H345" s="10">
        <f t="shared" si="91"/>
        <v>1.685956123933444E-3</v>
      </c>
      <c r="I345" s="10">
        <f t="shared" si="92"/>
        <v>1.2686584734602693E-4</v>
      </c>
      <c r="J345" s="10">
        <f t="shared" si="93"/>
        <v>2.8720529052489476E-11</v>
      </c>
      <c r="K345" s="12">
        <f t="shared" si="94"/>
        <v>-2.0281687438558578E-12</v>
      </c>
      <c r="L345" s="10">
        <f t="shared" si="95"/>
        <v>0.72800073402177312</v>
      </c>
      <c r="M345" s="13">
        <f t="shared" si="96"/>
        <v>1.4010504801610382E-8</v>
      </c>
      <c r="N345" s="14">
        <f t="shared" si="97"/>
        <v>8.5813686943249281E-4</v>
      </c>
      <c r="O345" s="14">
        <f t="shared" si="98"/>
        <v>5.3475730774338436E-7</v>
      </c>
      <c r="P345" s="15">
        <v>343</v>
      </c>
      <c r="Q345" s="8">
        <f t="shared" si="99"/>
        <v>0.72800060713723835</v>
      </c>
      <c r="R345" s="201"/>
      <c r="S345" s="22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x14ac:dyDescent="0.25">
      <c r="A346" s="8">
        <f t="shared" si="87"/>
        <v>-1.7521259999999999E-3</v>
      </c>
      <c r="B346" s="7">
        <v>1.7521259999999999E-3</v>
      </c>
      <c r="C346" s="7">
        <v>0.72811459999999995</v>
      </c>
      <c r="D346" s="10">
        <f t="shared" si="88"/>
        <v>0.50175212599999996</v>
      </c>
      <c r="E346" s="10">
        <f t="shared" si="89"/>
        <v>1.6277461698558406E-3</v>
      </c>
      <c r="F346" s="10">
        <f t="shared" si="90"/>
        <v>1.9206557646982708E-6</v>
      </c>
      <c r="G346" s="10">
        <f t="shared" si="100"/>
        <v>1.2245914581921966E-4</v>
      </c>
      <c r="H346" s="10">
        <f t="shared" si="91"/>
        <v>1.6296668256205388E-3</v>
      </c>
      <c r="I346" s="10">
        <f t="shared" si="92"/>
        <v>1.2245914581921966E-4</v>
      </c>
      <c r="J346" s="10">
        <f t="shared" si="93"/>
        <v>2.8560241415899862E-11</v>
      </c>
      <c r="K346" s="12">
        <f t="shared" si="94"/>
        <v>-2.0158963385441328E-12</v>
      </c>
      <c r="L346" s="10">
        <f t="shared" si="95"/>
        <v>0.72800071899758867</v>
      </c>
      <c r="M346" s="13">
        <f t="shared" si="96"/>
        <v>1.2968882710196992E-8</v>
      </c>
      <c r="N346" s="14">
        <f t="shared" si="97"/>
        <v>8.5458768880734349E-4</v>
      </c>
      <c r="O346" s="14">
        <f t="shared" si="98"/>
        <v>5.3601220345791304E-7</v>
      </c>
      <c r="P346" s="15">
        <v>344</v>
      </c>
      <c r="Q346" s="8">
        <f t="shared" si="99"/>
        <v>0.72800059651985904</v>
      </c>
      <c r="R346" s="201"/>
      <c r="S346" s="22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x14ac:dyDescent="0.25">
      <c r="A347" s="8">
        <f t="shared" si="87"/>
        <v>-1.6934509999999999E-3</v>
      </c>
      <c r="B347" s="7">
        <v>1.6934509999999999E-3</v>
      </c>
      <c r="C347" s="7">
        <v>0.72811159999999997</v>
      </c>
      <c r="D347" s="10">
        <f t="shared" si="88"/>
        <v>0.50169345099999996</v>
      </c>
      <c r="E347" s="10">
        <f t="shared" si="89"/>
        <v>1.5733528028008259E-3</v>
      </c>
      <c r="F347" s="10">
        <f t="shared" si="90"/>
        <v>1.8881703730065166E-6</v>
      </c>
      <c r="G347" s="10">
        <f t="shared" si="100"/>
        <v>1.182099984200248E-4</v>
      </c>
      <c r="H347" s="10">
        <f t="shared" si="91"/>
        <v>1.5752409731738324E-3</v>
      </c>
      <c r="I347" s="10">
        <f t="shared" si="92"/>
        <v>1.182099984200248E-4</v>
      </c>
      <c r="J347" s="10">
        <f t="shared" si="93"/>
        <v>2.8406142677101555E-11</v>
      </c>
      <c r="K347" s="12">
        <f t="shared" si="94"/>
        <v>-2.0041013291328862E-12</v>
      </c>
      <c r="L347" s="10">
        <f t="shared" si="95"/>
        <v>0.72800070465898481</v>
      </c>
      <c r="M347" s="13">
        <f t="shared" si="96"/>
        <v>1.2297776658868694E-8</v>
      </c>
      <c r="N347" s="14">
        <f t="shared" si="97"/>
        <v>8.511702265586148E-4</v>
      </c>
      <c r="O347" s="14">
        <f t="shared" si="98"/>
        <v>5.3723069603297392E-7</v>
      </c>
      <c r="P347" s="15">
        <v>345</v>
      </c>
      <c r="Q347" s="8">
        <f t="shared" si="99"/>
        <v>0.72800058643050225</v>
      </c>
      <c r="R347" s="201"/>
      <c r="S347" s="22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x14ac:dyDescent="0.25">
      <c r="A348" s="8">
        <f t="shared" si="87"/>
        <v>-1.636958E-3</v>
      </c>
      <c r="B348" s="7">
        <v>1.636958E-3</v>
      </c>
      <c r="C348" s="7">
        <v>0.72810949999999997</v>
      </c>
      <c r="D348" s="10">
        <f t="shared" si="88"/>
        <v>0.50163695799999997</v>
      </c>
      <c r="E348" s="10">
        <f t="shared" si="89"/>
        <v>1.5209716778122606E-3</v>
      </c>
      <c r="F348" s="10">
        <f t="shared" si="90"/>
        <v>1.8574063486673482E-6</v>
      </c>
      <c r="G348" s="10">
        <f t="shared" si="100"/>
        <v>1.1412888758051409E-4</v>
      </c>
      <c r="H348" s="10">
        <f t="shared" si="91"/>
        <v>1.5228290841609279E-3</v>
      </c>
      <c r="I348" s="10">
        <f t="shared" si="92"/>
        <v>1.141288875805142E-4</v>
      </c>
      <c r="J348" s="10">
        <f t="shared" si="93"/>
        <v>2.825855793383883E-11</v>
      </c>
      <c r="K348" s="12">
        <f t="shared" si="94"/>
        <v>-1.9928125814207534E-12</v>
      </c>
      <c r="L348" s="10">
        <f t="shared" si="95"/>
        <v>0.72800069102304632</v>
      </c>
      <c r="M348" s="13">
        <f t="shared" si="96"/>
        <v>1.1839393465698824E-8</v>
      </c>
      <c r="N348" s="14">
        <f t="shared" si="97"/>
        <v>8.4789238519365881E-4</v>
      </c>
      <c r="O348" s="14">
        <f t="shared" si="98"/>
        <v>5.3840887042947524E-7</v>
      </c>
      <c r="P348" s="15">
        <v>346</v>
      </c>
      <c r="Q348" s="8">
        <f t="shared" si="99"/>
        <v>0.72800057687577002</v>
      </c>
      <c r="R348" s="201"/>
      <c r="S348" s="22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x14ac:dyDescent="0.25">
      <c r="A349" s="8">
        <f t="shared" si="87"/>
        <v>-1.5820809999999999E-3</v>
      </c>
      <c r="B349" s="7">
        <v>1.5820809999999999E-3</v>
      </c>
      <c r="C349" s="7">
        <v>0.72810830000000004</v>
      </c>
      <c r="D349" s="10">
        <f t="shared" si="88"/>
        <v>0.50158208100000001</v>
      </c>
      <c r="E349" s="10">
        <f t="shared" si="89"/>
        <v>1.4700790761041777E-3</v>
      </c>
      <c r="F349" s="10">
        <f t="shared" si="90"/>
        <v>1.8279968387974477E-6</v>
      </c>
      <c r="G349" s="10">
        <f t="shared" si="100"/>
        <v>1.1017389894109331E-4</v>
      </c>
      <c r="H349" s="10">
        <f t="shared" si="91"/>
        <v>1.4719070729429752E-3</v>
      </c>
      <c r="I349" s="10">
        <f t="shared" si="92"/>
        <v>1.1017389894109323E-4</v>
      </c>
      <c r="J349" s="10">
        <f t="shared" si="93"/>
        <v>2.8115931533203478E-11</v>
      </c>
      <c r="K349" s="12">
        <f t="shared" si="94"/>
        <v>-1.9819057504290038E-12</v>
      </c>
      <c r="L349" s="10">
        <f t="shared" si="95"/>
        <v>0.7280006779339202</v>
      </c>
      <c r="M349" s="13">
        <f t="shared" si="96"/>
        <v>1.1582509107292955E-8</v>
      </c>
      <c r="N349" s="14">
        <f t="shared" si="97"/>
        <v>8.4472003874322518E-4</v>
      </c>
      <c r="O349" s="14">
        <f t="shared" si="98"/>
        <v>5.3955803149821324E-7</v>
      </c>
      <c r="P349" s="15">
        <v>347</v>
      </c>
      <c r="Q349" s="8">
        <f t="shared" si="99"/>
        <v>0.72800056774172484</v>
      </c>
      <c r="R349" s="201"/>
      <c r="S349" s="22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x14ac:dyDescent="0.25">
      <c r="A350" s="8">
        <f t="shared" si="87"/>
        <v>-1.52874E-3</v>
      </c>
      <c r="B350" s="7">
        <v>1.52874E-3</v>
      </c>
      <c r="C350" s="7">
        <v>0.72810730000000001</v>
      </c>
      <c r="D350" s="10">
        <f t="shared" si="88"/>
        <v>0.50152874000000003</v>
      </c>
      <c r="E350" s="10">
        <f t="shared" si="89"/>
        <v>1.4206016788219228E-3</v>
      </c>
      <c r="F350" s="10">
        <f t="shared" si="90"/>
        <v>1.7998517468685169E-6</v>
      </c>
      <c r="G350" s="10">
        <f t="shared" si="100"/>
        <v>1.0633844145322216E-4</v>
      </c>
      <c r="H350" s="10">
        <f t="shared" si="91"/>
        <v>1.4224015305687914E-3</v>
      </c>
      <c r="I350" s="10">
        <f t="shared" si="92"/>
        <v>1.0633844145322208E-4</v>
      </c>
      <c r="J350" s="10">
        <f t="shared" si="93"/>
        <v>2.7977986540080404E-11</v>
      </c>
      <c r="K350" s="12">
        <f t="shared" si="94"/>
        <v>-1.9713630725892471E-12</v>
      </c>
      <c r="L350" s="10">
        <f t="shared" si="95"/>
        <v>0.72800066535703301</v>
      </c>
      <c r="M350" s="13">
        <f t="shared" si="96"/>
        <v>1.1370947080701121E-8</v>
      </c>
      <c r="N350" s="14">
        <f t="shared" si="97"/>
        <v>8.416475282144617E-4</v>
      </c>
      <c r="O350" s="14">
        <f t="shared" si="98"/>
        <v>5.4067945307364821E-7</v>
      </c>
      <c r="P350" s="15">
        <v>348</v>
      </c>
      <c r="Q350" s="8">
        <f t="shared" si="99"/>
        <v>0.72800055900038418</v>
      </c>
      <c r="R350" s="201"/>
      <c r="S350" s="22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x14ac:dyDescent="0.25">
      <c r="A351" s="8">
        <f t="shared" si="87"/>
        <v>-1.4771770000000001E-3</v>
      </c>
      <c r="B351" s="7">
        <v>1.4771770000000001E-3</v>
      </c>
      <c r="C351" s="7">
        <v>0.72810680000000005</v>
      </c>
      <c r="D351" s="10">
        <f t="shared" si="88"/>
        <v>0.50147717700000005</v>
      </c>
      <c r="E351" s="10">
        <f t="shared" si="89"/>
        <v>1.3727648400587884E-3</v>
      </c>
      <c r="F351" s="10">
        <f t="shared" si="90"/>
        <v>1.7730520938585483E-6</v>
      </c>
      <c r="G351" s="10">
        <f t="shared" si="100"/>
        <v>1.0263908000206906E-4</v>
      </c>
      <c r="H351" s="10">
        <f t="shared" si="91"/>
        <v>1.374537892152647E-3</v>
      </c>
      <c r="I351" s="10">
        <f t="shared" si="92"/>
        <v>1.0263908000206903E-4</v>
      </c>
      <c r="J351" s="10">
        <f t="shared" si="93"/>
        <v>2.7845284049094686E-11</v>
      </c>
      <c r="K351" s="12">
        <f t="shared" si="94"/>
        <v>-1.9612245159303638E-12</v>
      </c>
      <c r="L351" s="10">
        <f t="shared" si="95"/>
        <v>0.72800065333411323</v>
      </c>
      <c r="M351" s="13">
        <f t="shared" si="96"/>
        <v>1.1267114678888051E-8</v>
      </c>
      <c r="N351" s="14">
        <f t="shared" si="97"/>
        <v>8.3868774593858051E-4</v>
      </c>
      <c r="O351" s="14">
        <f t="shared" si="98"/>
        <v>5.4176763862691828E-7</v>
      </c>
      <c r="P351" s="15">
        <v>349</v>
      </c>
      <c r="Q351" s="8">
        <f t="shared" si="99"/>
        <v>0.72800055067691172</v>
      </c>
      <c r="R351" s="201"/>
      <c r="S351" s="22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x14ac:dyDescent="0.25">
      <c r="A352" s="8">
        <f t="shared" si="87"/>
        <v>-1.4276340000000001E-3</v>
      </c>
      <c r="B352" s="7">
        <v>1.4276340000000001E-3</v>
      </c>
      <c r="C352" s="7">
        <v>0.72810640000000004</v>
      </c>
      <c r="D352" s="10">
        <f t="shared" si="88"/>
        <v>0.50142763400000001</v>
      </c>
      <c r="E352" s="10">
        <f t="shared" si="89"/>
        <v>1.3267940392170247E-3</v>
      </c>
      <c r="F352" s="10">
        <f t="shared" si="90"/>
        <v>1.7476740274221389E-6</v>
      </c>
      <c r="G352" s="10">
        <f t="shared" si="100"/>
        <v>9.9092259037182606E-5</v>
      </c>
      <c r="H352" s="10">
        <f t="shared" si="91"/>
        <v>1.3285417132444467E-3</v>
      </c>
      <c r="I352" s="10">
        <f t="shared" si="92"/>
        <v>9.9092259037182688E-5</v>
      </c>
      <c r="J352" s="10">
        <f t="shared" si="93"/>
        <v>2.7718370706082794E-11</v>
      </c>
      <c r="K352" s="12">
        <f t="shared" si="94"/>
        <v>-1.9515322689272822E-12</v>
      </c>
      <c r="L352" s="10">
        <f t="shared" si="95"/>
        <v>0.72800064190525615</v>
      </c>
      <c r="M352" s="13">
        <f t="shared" si="96"/>
        <v>1.1184774603857773E-8</v>
      </c>
      <c r="N352" s="14">
        <f t="shared" si="97"/>
        <v>8.3585343405492959E-4</v>
      </c>
      <c r="O352" s="14">
        <f t="shared" si="98"/>
        <v>5.428170290135311E-7</v>
      </c>
      <c r="P352" s="15">
        <v>350</v>
      </c>
      <c r="Q352" s="8">
        <f t="shared" si="99"/>
        <v>0.72800054279495763</v>
      </c>
      <c r="R352" s="201"/>
      <c r="S352" s="22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x14ac:dyDescent="0.25">
      <c r="A353" s="8">
        <f t="shared" si="87"/>
        <v>-1.3791420000000001E-3</v>
      </c>
      <c r="B353" s="7">
        <v>1.3791420000000001E-3</v>
      </c>
      <c r="C353" s="7">
        <v>0.72810600000000003</v>
      </c>
      <c r="D353" s="10">
        <f t="shared" si="88"/>
        <v>0.501379142</v>
      </c>
      <c r="E353" s="10">
        <f t="shared" si="89"/>
        <v>1.2817909028521729E-3</v>
      </c>
      <c r="F353" s="10">
        <f t="shared" si="90"/>
        <v>1.7231821412399731E-6</v>
      </c>
      <c r="G353" s="10">
        <f t="shared" si="100"/>
        <v>9.5627887411874057E-5</v>
      </c>
      <c r="H353" s="10">
        <f t="shared" si="91"/>
        <v>1.2835140849934128E-3</v>
      </c>
      <c r="I353" s="10">
        <f t="shared" si="92"/>
        <v>9.5627887411874084E-5</v>
      </c>
      <c r="J353" s="10">
        <f t="shared" si="93"/>
        <v>2.759471315677279E-11</v>
      </c>
      <c r="K353" s="12">
        <f t="shared" si="94"/>
        <v>-1.9420909323277079E-12</v>
      </c>
      <c r="L353" s="10">
        <f t="shared" si="95"/>
        <v>0.7280006308340814</v>
      </c>
      <c r="M353" s="13">
        <f t="shared" si="96"/>
        <v>1.1102661126388618E-8</v>
      </c>
      <c r="N353" s="14">
        <f t="shared" si="97"/>
        <v>8.3308825576725054E-4</v>
      </c>
      <c r="O353" s="14">
        <f t="shared" si="98"/>
        <v>5.4384779489484757E-7</v>
      </c>
      <c r="P353" s="15">
        <v>351</v>
      </c>
      <c r="Q353" s="8">
        <f t="shared" si="99"/>
        <v>0.7280005351882346</v>
      </c>
      <c r="R353" s="201"/>
      <c r="S353" s="22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x14ac:dyDescent="0.25">
      <c r="A354" s="8">
        <f t="shared" si="87"/>
        <v>-1.3319429999999999E-3</v>
      </c>
      <c r="B354" s="7">
        <v>1.3319429999999999E-3</v>
      </c>
      <c r="C354" s="7">
        <v>0.72810580000000003</v>
      </c>
      <c r="D354" s="10">
        <f t="shared" si="88"/>
        <v>0.50133194299999995</v>
      </c>
      <c r="E354" s="10">
        <f t="shared" si="89"/>
        <v>1.2379805847062032E-3</v>
      </c>
      <c r="F354" s="10">
        <f t="shared" si="90"/>
        <v>1.6996692503971156E-6</v>
      </c>
      <c r="G354" s="10">
        <f t="shared" si="100"/>
        <v>9.2262718568519864E-5</v>
      </c>
      <c r="H354" s="10">
        <f t="shared" si="91"/>
        <v>1.2396802539566003E-3</v>
      </c>
      <c r="I354" s="10">
        <f t="shared" si="92"/>
        <v>9.2262718568519931E-5</v>
      </c>
      <c r="J354" s="10">
        <f t="shared" si="93"/>
        <v>2.7474879720184017E-11</v>
      </c>
      <c r="K354" s="12">
        <f t="shared" si="94"/>
        <v>-1.932944915052618E-12</v>
      </c>
      <c r="L354" s="10">
        <f t="shared" si="95"/>
        <v>0.72800062016616973</v>
      </c>
      <c r="M354" s="13">
        <f t="shared" si="96"/>
        <v>1.106279744456813E-8</v>
      </c>
      <c r="N354" s="14">
        <f t="shared" si="97"/>
        <v>8.3040533997324356E-4</v>
      </c>
      <c r="O354" s="14">
        <f t="shared" si="98"/>
        <v>5.448545295342371E-7</v>
      </c>
      <c r="P354" s="15">
        <v>352</v>
      </c>
      <c r="Q354" s="8">
        <f t="shared" si="99"/>
        <v>0.72800052788556924</v>
      </c>
      <c r="R354" s="201"/>
      <c r="S354" s="22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x14ac:dyDescent="0.25">
      <c r="A355" s="8">
        <f t="shared" si="87"/>
        <v>-1.286927E-3</v>
      </c>
      <c r="B355" s="7">
        <v>1.286927E-3</v>
      </c>
      <c r="C355" s="7">
        <v>0.72810569999999997</v>
      </c>
      <c r="D355" s="10">
        <f t="shared" si="88"/>
        <v>0.50128692699999999</v>
      </c>
      <c r="E355" s="10">
        <f t="shared" si="89"/>
        <v>1.1961899825860024E-3</v>
      </c>
      <c r="F355" s="10">
        <f t="shared" si="90"/>
        <v>1.6775394667175234E-6</v>
      </c>
      <c r="G355" s="10">
        <f t="shared" si="100"/>
        <v>8.9059450586206207E-5</v>
      </c>
      <c r="H355" s="10">
        <f t="shared" si="91"/>
        <v>1.1978675220527199E-3</v>
      </c>
      <c r="I355" s="10">
        <f t="shared" si="92"/>
        <v>8.9059450586206275E-5</v>
      </c>
      <c r="J355" s="10">
        <f t="shared" si="93"/>
        <v>2.7361073836581871E-11</v>
      </c>
      <c r="K355" s="12">
        <f t="shared" si="94"/>
        <v>-1.9242651914477727E-12</v>
      </c>
      <c r="L355" s="10">
        <f t="shared" si="95"/>
        <v>0.72800061008973005</v>
      </c>
      <c r="M355" s="13">
        <f t="shared" si="96"/>
        <v>1.1043889240539343E-8</v>
      </c>
      <c r="N355" s="14">
        <f t="shared" si="97"/>
        <v>8.2785432986603688E-4</v>
      </c>
      <c r="O355" s="14">
        <f t="shared" si="98"/>
        <v>5.4581787365009944E-7</v>
      </c>
      <c r="P355" s="15">
        <v>353</v>
      </c>
      <c r="Q355" s="8">
        <f t="shared" si="99"/>
        <v>0.72800052101247115</v>
      </c>
      <c r="R355" s="201"/>
      <c r="S355" s="22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x14ac:dyDescent="0.25">
      <c r="A356" s="8">
        <f t="shared" si="87"/>
        <v>-1.243769E-3</v>
      </c>
      <c r="B356" s="7">
        <v>1.243769E-3</v>
      </c>
      <c r="C356" s="7">
        <v>0.7280567</v>
      </c>
      <c r="D356" s="10">
        <f t="shared" si="88"/>
        <v>0.50124376900000001</v>
      </c>
      <c r="E356" s="10">
        <f t="shared" si="89"/>
        <v>1.1561182650614947E-3</v>
      </c>
      <c r="F356" s="10">
        <f t="shared" si="90"/>
        <v>1.6565906175165356E-6</v>
      </c>
      <c r="G356" s="10">
        <f t="shared" si="100"/>
        <v>8.5994117068579484E-5</v>
      </c>
      <c r="H356" s="10">
        <f t="shared" si="91"/>
        <v>1.1577748556790112E-3</v>
      </c>
      <c r="I356" s="10">
        <f t="shared" si="92"/>
        <v>8.5994117068579484E-5</v>
      </c>
      <c r="J356" s="10">
        <f t="shared" si="93"/>
        <v>2.7252409313597558E-11</v>
      </c>
      <c r="K356" s="12">
        <f t="shared" si="94"/>
        <v>-1.9159762663475126E-12</v>
      </c>
      <c r="L356" s="10">
        <f t="shared" si="95"/>
        <v>0.72800060051800441</v>
      </c>
      <c r="M356" s="13">
        <f t="shared" si="96"/>
        <v>3.1471518801731036E-9</v>
      </c>
      <c r="N356" s="14">
        <f t="shared" si="97"/>
        <v>8.2541575759446624E-4</v>
      </c>
      <c r="O356" s="14">
        <f t="shared" si="98"/>
        <v>5.4674436247799369E-7</v>
      </c>
      <c r="P356" s="15">
        <v>354</v>
      </c>
      <c r="Q356" s="8">
        <f t="shared" si="99"/>
        <v>0.72800051450614933</v>
      </c>
      <c r="R356" s="201"/>
      <c r="S356" s="22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x14ac:dyDescent="0.25">
      <c r="A357" s="8">
        <f t="shared" si="87"/>
        <v>-1.2022280000000001E-3</v>
      </c>
      <c r="B357" s="7">
        <v>1.2022280000000001E-3</v>
      </c>
      <c r="C357" s="7">
        <v>0.72807290000000002</v>
      </c>
      <c r="D357" s="10">
        <f t="shared" si="88"/>
        <v>0.50120222800000003</v>
      </c>
      <c r="E357" s="10">
        <f t="shared" si="89"/>
        <v>1.1175423922308823E-3</v>
      </c>
      <c r="F357" s="10">
        <f t="shared" si="90"/>
        <v>1.6366710137033992E-6</v>
      </c>
      <c r="G357" s="10">
        <f t="shared" si="100"/>
        <v>8.3048909607190413E-5</v>
      </c>
      <c r="H357" s="10">
        <f t="shared" si="91"/>
        <v>1.1191790632445857E-3</v>
      </c>
      <c r="I357" s="10">
        <f t="shared" si="92"/>
        <v>8.3048909607190494E-5</v>
      </c>
      <c r="J357" s="10">
        <f t="shared" si="93"/>
        <v>2.7148223915085907E-11</v>
      </c>
      <c r="K357" s="12">
        <f t="shared" si="94"/>
        <v>-1.9080337308308628E-12</v>
      </c>
      <c r="L357" s="10">
        <f t="shared" si="95"/>
        <v>0.7280005913860722</v>
      </c>
      <c r="M357" s="13">
        <f t="shared" si="96"/>
        <v>5.2285356481622926E-9</v>
      </c>
      <c r="N357" s="14">
        <f t="shared" si="97"/>
        <v>8.2307514147357042E-4</v>
      </c>
      <c r="O357" s="14">
        <f t="shared" si="98"/>
        <v>5.4763882385035307E-7</v>
      </c>
      <c r="P357" s="15">
        <v>355</v>
      </c>
      <c r="Q357" s="8">
        <f t="shared" si="99"/>
        <v>0.72800050831949181</v>
      </c>
      <c r="R357" s="201"/>
      <c r="S357" s="22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x14ac:dyDescent="0.25">
      <c r="A358" s="8">
        <f t="shared" si="87"/>
        <v>-1.1617369999999999E-3</v>
      </c>
      <c r="B358" s="7">
        <v>1.1617369999999999E-3</v>
      </c>
      <c r="C358" s="7">
        <v>0.7280837</v>
      </c>
      <c r="D358" s="10">
        <f t="shared" si="88"/>
        <v>0.501161737</v>
      </c>
      <c r="E358" s="10">
        <f t="shared" si="89"/>
        <v>1.0799363744469943E-3</v>
      </c>
      <c r="F358" s="10">
        <f t="shared" si="90"/>
        <v>1.6174828654608236E-6</v>
      </c>
      <c r="G358" s="10">
        <f t="shared" si="100"/>
        <v>8.018311564049127E-5</v>
      </c>
      <c r="H358" s="10">
        <f t="shared" si="91"/>
        <v>1.0815538573124553E-3</v>
      </c>
      <c r="I358" s="10">
        <f t="shared" si="92"/>
        <v>8.0183115640491176E-5</v>
      </c>
      <c r="J358" s="10">
        <f t="shared" si="93"/>
        <v>2.7047053497133045E-11</v>
      </c>
      <c r="K358" s="12">
        <f t="shared" si="94"/>
        <v>-1.9003243421493336E-12</v>
      </c>
      <c r="L358" s="10">
        <f t="shared" si="95"/>
        <v>0.72800058256073175</v>
      </c>
      <c r="M358" s="13">
        <f t="shared" si="96"/>
        <v>6.9085087105119458E-9</v>
      </c>
      <c r="N358" s="14">
        <f t="shared" si="97"/>
        <v>8.2079989248898223E-4</v>
      </c>
      <c r="O358" s="14">
        <f t="shared" si="98"/>
        <v>5.4851321014944761E-7</v>
      </c>
      <c r="P358" s="15">
        <v>356</v>
      </c>
      <c r="Q358" s="8">
        <f t="shared" si="99"/>
        <v>0.7280005023600109</v>
      </c>
      <c r="R358" s="201"/>
      <c r="S358" s="22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x14ac:dyDescent="0.25">
      <c r="A359" s="8">
        <f t="shared" si="87"/>
        <v>-1.1232670000000001E-3</v>
      </c>
      <c r="B359" s="7">
        <v>1.1232670000000001E-3</v>
      </c>
      <c r="C359" s="7">
        <v>0.72804219999999997</v>
      </c>
      <c r="D359" s="10">
        <f t="shared" si="88"/>
        <v>0.50112326699999998</v>
      </c>
      <c r="E359" s="10">
        <f t="shared" si="89"/>
        <v>1.0442026201186137E-3</v>
      </c>
      <c r="F359" s="10">
        <f t="shared" si="90"/>
        <v>1.5994585552043812E-6</v>
      </c>
      <c r="G359" s="10">
        <f t="shared" si="100"/>
        <v>7.746489437489984E-5</v>
      </c>
      <c r="H359" s="10">
        <f t="shared" si="91"/>
        <v>1.0458020786738181E-3</v>
      </c>
      <c r="I359" s="10">
        <f t="shared" si="92"/>
        <v>7.7464894374899867E-5</v>
      </c>
      <c r="J359" s="10">
        <f t="shared" si="93"/>
        <v>2.6951282109862217E-11</v>
      </c>
      <c r="K359" s="12">
        <f t="shared" si="94"/>
        <v>-1.8930279564328811E-12</v>
      </c>
      <c r="L359" s="10">
        <f t="shared" si="95"/>
        <v>0.72800057424443398</v>
      </c>
      <c r="M359" s="13">
        <f t="shared" si="96"/>
        <v>1.7327035264394011E-9</v>
      </c>
      <c r="N359" s="14">
        <f t="shared" si="97"/>
        <v>8.1864386701261771E-4</v>
      </c>
      <c r="O359" s="14">
        <f t="shared" si="98"/>
        <v>5.4934626948030294E-7</v>
      </c>
      <c r="P359" s="15">
        <v>357</v>
      </c>
      <c r="Q359" s="8">
        <f t="shared" si="99"/>
        <v>0.7280004967619963</v>
      </c>
      <c r="R359" s="201"/>
      <c r="S359" s="22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x14ac:dyDescent="0.25">
      <c r="A360" s="8">
        <f t="shared" si="87"/>
        <v>-1.086332E-3</v>
      </c>
      <c r="B360" s="7">
        <v>1.086332E-3</v>
      </c>
      <c r="C360" s="7">
        <v>0.72806320000000002</v>
      </c>
      <c r="D360" s="10">
        <f t="shared" si="88"/>
        <v>0.50108633199999997</v>
      </c>
      <c r="E360" s="10">
        <f t="shared" si="89"/>
        <v>1.009890351429503E-3</v>
      </c>
      <c r="F360" s="10">
        <f t="shared" si="90"/>
        <v>1.5823403520919993E-6</v>
      </c>
      <c r="G360" s="10">
        <f t="shared" si="100"/>
        <v>7.4859281358752305E-5</v>
      </c>
      <c r="H360" s="10">
        <f t="shared" si="91"/>
        <v>1.0114726917815949E-3</v>
      </c>
      <c r="I360" s="10">
        <f t="shared" si="92"/>
        <v>7.4859281358752332E-5</v>
      </c>
      <c r="J360" s="10">
        <f t="shared" si="93"/>
        <v>2.6859652708663161E-11</v>
      </c>
      <c r="K360" s="12">
        <f t="shared" si="94"/>
        <v>-1.886049094501406E-12</v>
      </c>
      <c r="L360" s="10">
        <f t="shared" si="95"/>
        <v>0.72800056632216714</v>
      </c>
      <c r="M360" s="13">
        <f t="shared" si="96"/>
        <v>3.9229775988729458E-9</v>
      </c>
      <c r="N360" s="14">
        <f t="shared" si="97"/>
        <v>8.1657904700222156E-4</v>
      </c>
      <c r="O360" s="14">
        <f t="shared" si="98"/>
        <v>5.50148210746203E-7</v>
      </c>
      <c r="P360" s="15">
        <v>358</v>
      </c>
      <c r="Q360" s="8">
        <f t="shared" si="99"/>
        <v>0.72800049144540169</v>
      </c>
      <c r="R360" s="201"/>
      <c r="S360" s="22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x14ac:dyDescent="0.25">
      <c r="A361" s="8">
        <f t="shared" si="87"/>
        <v>-1.0510140000000001E-3</v>
      </c>
      <c r="B361" s="7">
        <v>1.0510140000000001E-3</v>
      </c>
      <c r="C361" s="7">
        <v>0.72807739999999999</v>
      </c>
      <c r="D361" s="10">
        <f t="shared" si="88"/>
        <v>0.50105101399999996</v>
      </c>
      <c r="E361" s="10">
        <f t="shared" si="89"/>
        <v>9.7707629878416094E-4</v>
      </c>
      <c r="F361" s="10">
        <f t="shared" si="90"/>
        <v>1.5661410524191527E-6</v>
      </c>
      <c r="G361" s="10">
        <f t="shared" si="100"/>
        <v>7.237153339109334E-5</v>
      </c>
      <c r="H361" s="10">
        <f t="shared" si="91"/>
        <v>9.7864243983658019E-4</v>
      </c>
      <c r="I361" s="10">
        <f t="shared" si="92"/>
        <v>7.2371533391093245E-5</v>
      </c>
      <c r="J361" s="10">
        <f t="shared" si="93"/>
        <v>2.6772326638342297E-11</v>
      </c>
      <c r="K361" s="12">
        <f t="shared" si="94"/>
        <v>-1.8793988585851537E-12</v>
      </c>
      <c r="L361" s="10">
        <f t="shared" si="95"/>
        <v>0.72800055880316239</v>
      </c>
      <c r="M361" s="13">
        <f t="shared" si="96"/>
        <v>5.9045695314341643E-9</v>
      </c>
      <c r="N361" s="14">
        <f t="shared" si="97"/>
        <v>8.1460935688750511E-4</v>
      </c>
      <c r="O361" s="14">
        <f t="shared" si="98"/>
        <v>5.5091698662869071E-7</v>
      </c>
      <c r="P361" s="15">
        <v>359</v>
      </c>
      <c r="Q361" s="8">
        <f t="shared" si="99"/>
        <v>0.72800048641420134</v>
      </c>
      <c r="R361" s="201"/>
      <c r="S361" s="22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x14ac:dyDescent="0.25">
      <c r="A362" s="8">
        <f t="shared" si="87"/>
        <v>-1.0166649999999999E-3</v>
      </c>
      <c r="B362" s="7">
        <v>1.0166649999999999E-3</v>
      </c>
      <c r="C362" s="7">
        <v>0.72803799999999996</v>
      </c>
      <c r="D362" s="10">
        <f t="shared" si="88"/>
        <v>0.50101666499999997</v>
      </c>
      <c r="E362" s="10">
        <f t="shared" si="89"/>
        <v>9.4515884053226681E-4</v>
      </c>
      <c r="F362" s="10">
        <f t="shared" si="90"/>
        <v>1.5505435337968961E-6</v>
      </c>
      <c r="G362" s="10">
        <f t="shared" si="100"/>
        <v>6.995558924626985E-5</v>
      </c>
      <c r="H362" s="10">
        <f t="shared" si="91"/>
        <v>9.4670938406606368E-4</v>
      </c>
      <c r="I362" s="10">
        <f t="shared" si="92"/>
        <v>6.9955589246269877E-5</v>
      </c>
      <c r="J362" s="10">
        <f t="shared" si="93"/>
        <v>2.6687666369522166E-11</v>
      </c>
      <c r="K362" s="12">
        <f t="shared" si="94"/>
        <v>-1.872955124151438E-12</v>
      </c>
      <c r="L362" s="10">
        <f t="shared" si="95"/>
        <v>0.72800055154286503</v>
      </c>
      <c r="M362" s="13">
        <f t="shared" si="96"/>
        <v>1.4023869417871762E-9</v>
      </c>
      <c r="N362" s="14">
        <f t="shared" si="97"/>
        <v>8.1269813647452769E-4</v>
      </c>
      <c r="O362" s="14">
        <f t="shared" si="98"/>
        <v>5.5166649146312082E-7</v>
      </c>
      <c r="P362" s="15">
        <v>360</v>
      </c>
      <c r="Q362" s="8">
        <f t="shared" si="99"/>
        <v>0.72800048156990294</v>
      </c>
      <c r="R362" s="201"/>
      <c r="S362" s="22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x14ac:dyDescent="0.25">
      <c r="A363" s="8">
        <f t="shared" si="87"/>
        <v>-9.841756000000001E-4</v>
      </c>
      <c r="B363" s="7">
        <v>9.841756000000001E-4</v>
      </c>
      <c r="C363" s="7">
        <v>0.72801170000000004</v>
      </c>
      <c r="D363" s="10">
        <f t="shared" si="88"/>
        <v>0.50098417559999997</v>
      </c>
      <c r="E363" s="10">
        <f t="shared" si="89"/>
        <v>9.1496598702985044E-4</v>
      </c>
      <c r="F363" s="10">
        <f t="shared" si="90"/>
        <v>1.5359318357472257E-6</v>
      </c>
      <c r="G363" s="10">
        <f t="shared" si="100"/>
        <v>6.7673654526565624E-5</v>
      </c>
      <c r="H363" s="10">
        <f t="shared" si="91"/>
        <v>9.1650191886559766E-4</v>
      </c>
      <c r="I363" s="10">
        <f t="shared" si="92"/>
        <v>6.7673654526565624E-5</v>
      </c>
      <c r="J363" s="10">
        <f t="shared" si="93"/>
        <v>2.6607836812365239E-11</v>
      </c>
      <c r="K363" s="12">
        <f t="shared" si="94"/>
        <v>-1.8668799837618252E-12</v>
      </c>
      <c r="L363" s="10">
        <f t="shared" si="95"/>
        <v>0.72800054472275777</v>
      </c>
      <c r="M363" s="13">
        <f t="shared" si="96"/>
        <v>1.2444021035189831E-10</v>
      </c>
      <c r="N363" s="14">
        <f t="shared" si="97"/>
        <v>8.1089439654639809E-4</v>
      </c>
      <c r="O363" s="14">
        <f t="shared" si="98"/>
        <v>5.5237707136851041E-7</v>
      </c>
      <c r="P363" s="15">
        <v>361</v>
      </c>
      <c r="Q363" s="8">
        <f t="shared" si="99"/>
        <v>0.72800047703178206</v>
      </c>
      <c r="R363" s="201"/>
      <c r="S363" s="22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x14ac:dyDescent="0.25">
      <c r="A364" s="8">
        <f t="shared" si="87"/>
        <v>-9.5305990000000001E-4</v>
      </c>
      <c r="B364" s="7">
        <v>9.5305990000000001E-4</v>
      </c>
      <c r="C364" s="7">
        <v>0.728043</v>
      </c>
      <c r="D364" s="10">
        <f t="shared" si="88"/>
        <v>0.50095305990000005</v>
      </c>
      <c r="E364" s="10">
        <f t="shared" si="89"/>
        <v>8.8604668077317192E-4</v>
      </c>
      <c r="F364" s="10">
        <f t="shared" si="90"/>
        <v>1.5220656184366974E-6</v>
      </c>
      <c r="G364" s="10">
        <f t="shared" si="100"/>
        <v>6.5491127076783978E-5</v>
      </c>
      <c r="H364" s="10">
        <f t="shared" si="91"/>
        <v>8.875687463916086E-4</v>
      </c>
      <c r="I364" s="10">
        <f t="shared" si="92"/>
        <v>6.5491127076783992E-5</v>
      </c>
      <c r="J364" s="10">
        <f t="shared" si="93"/>
        <v>2.6531607411707005E-11</v>
      </c>
      <c r="K364" s="12">
        <f t="shared" si="94"/>
        <v>-1.8610801786822645E-12</v>
      </c>
      <c r="L364" s="10">
        <f t="shared" si="95"/>
        <v>0.72800053823359245</v>
      </c>
      <c r="M364" s="13">
        <f t="shared" si="96"/>
        <v>1.8030016064486775E-9</v>
      </c>
      <c r="N364" s="14">
        <f t="shared" si="97"/>
        <v>8.0917056868851523E-4</v>
      </c>
      <c r="O364" s="14">
        <f t="shared" si="98"/>
        <v>5.5305911187593642E-7</v>
      </c>
      <c r="P364" s="15">
        <v>362</v>
      </c>
      <c r="Q364" s="8">
        <f t="shared" si="99"/>
        <v>0.72800047272519353</v>
      </c>
      <c r="R364" s="201"/>
      <c r="S364" s="22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x14ac:dyDescent="0.25">
      <c r="A365" s="8">
        <f t="shared" si="87"/>
        <v>-9.2315660000000005E-4</v>
      </c>
      <c r="B365" s="7">
        <v>9.2315660000000005E-4</v>
      </c>
      <c r="C365" s="7">
        <v>0.72811250000000005</v>
      </c>
      <c r="D365" s="10">
        <f t="shared" si="88"/>
        <v>0.50092315659999997</v>
      </c>
      <c r="E365" s="10">
        <f t="shared" si="89"/>
        <v>8.5825138637368736E-4</v>
      </c>
      <c r="F365" s="10">
        <f t="shared" si="90"/>
        <v>1.5088563625623293E-6</v>
      </c>
      <c r="G365" s="10">
        <f t="shared" si="100"/>
        <v>6.3396330805196022E-5</v>
      </c>
      <c r="H365" s="10">
        <f t="shared" si="91"/>
        <v>8.5976024273624971E-4</v>
      </c>
      <c r="I365" s="10">
        <f t="shared" si="92"/>
        <v>6.3396330805195995E-5</v>
      </c>
      <c r="J365" s="10">
        <f t="shared" si="93"/>
        <v>2.6458554336414504E-11</v>
      </c>
      <c r="K365" s="12">
        <f t="shared" si="94"/>
        <v>-1.8555224022220235E-12</v>
      </c>
      <c r="L365" s="10">
        <f t="shared" si="95"/>
        <v>0.72800053203620052</v>
      </c>
      <c r="M365" s="13">
        <f t="shared" si="96"/>
        <v>1.2536824917413034E-8</v>
      </c>
      <c r="N365" s="14">
        <f t="shared" si="97"/>
        <v>8.0751726458738553E-4</v>
      </c>
      <c r="O365" s="14">
        <f t="shared" si="98"/>
        <v>5.5371596409287767E-7</v>
      </c>
      <c r="P365" s="15">
        <v>363</v>
      </c>
      <c r="Q365" s="8">
        <f t="shared" si="99"/>
        <v>0.728000468622645</v>
      </c>
      <c r="R365" s="201"/>
      <c r="S365" s="22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x14ac:dyDescent="0.25">
      <c r="A366" s="8">
        <f t="shared" si="87"/>
        <v>-8.9430390000000003E-4</v>
      </c>
      <c r="B366" s="7">
        <v>8.9430390000000003E-4</v>
      </c>
      <c r="C366" s="7">
        <v>0.72811009999999998</v>
      </c>
      <c r="D366" s="10">
        <f t="shared" si="88"/>
        <v>0.5008943039</v>
      </c>
      <c r="E366" s="10">
        <f t="shared" si="89"/>
        <v>8.3143002796268531E-4</v>
      </c>
      <c r="F366" s="10">
        <f t="shared" si="90"/>
        <v>1.4962186720070703E-6</v>
      </c>
      <c r="G366" s="10">
        <f t="shared" si="100"/>
        <v>6.1377626977051486E-5</v>
      </c>
      <c r="H366" s="10">
        <f t="shared" si="91"/>
        <v>8.3292624663469238E-4</v>
      </c>
      <c r="I366" s="10">
        <f t="shared" si="92"/>
        <v>6.1377626977051486E-5</v>
      </c>
      <c r="J366" s="10">
        <f t="shared" si="93"/>
        <v>2.6388256163486206E-11</v>
      </c>
      <c r="K366" s="12">
        <f t="shared" si="94"/>
        <v>-1.8501777885824685E-12</v>
      </c>
      <c r="L366" s="10">
        <f t="shared" si="95"/>
        <v>0.72800052609242016</v>
      </c>
      <c r="M366" s="13">
        <f t="shared" si="96"/>
        <v>1.2006441222310618E-8</v>
      </c>
      <c r="N366" s="14">
        <f t="shared" si="97"/>
        <v>8.0592515867417653E-4</v>
      </c>
      <c r="O366" s="14">
        <f t="shared" si="98"/>
        <v>5.543510269562814E-7</v>
      </c>
      <c r="P366" s="15">
        <v>364</v>
      </c>
      <c r="Q366" s="8">
        <f t="shared" si="99"/>
        <v>0.72800046469761404</v>
      </c>
      <c r="R366" s="201"/>
      <c r="S366" s="22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x14ac:dyDescent="0.25">
      <c r="A367" s="8">
        <f t="shared" si="87"/>
        <v>-8.6731009999999997E-4</v>
      </c>
      <c r="B367" s="7">
        <v>8.6731009999999997E-4</v>
      </c>
      <c r="C367" s="7">
        <v>0.72810859999999999</v>
      </c>
      <c r="D367" s="10">
        <f t="shared" si="88"/>
        <v>0.50086731009999996</v>
      </c>
      <c r="E367" s="10">
        <f t="shared" si="89"/>
        <v>8.0633438563355517E-4</v>
      </c>
      <c r="F367" s="10">
        <f t="shared" si="90"/>
        <v>1.4844899967125477E-6</v>
      </c>
      <c r="G367" s="10">
        <f t="shared" si="100"/>
        <v>5.949119804707359E-5</v>
      </c>
      <c r="H367" s="10">
        <f t="shared" si="91"/>
        <v>8.078188756302677E-4</v>
      </c>
      <c r="I367" s="10">
        <f t="shared" si="92"/>
        <v>5.9491198047073604E-5</v>
      </c>
      <c r="J367" s="10">
        <f t="shared" si="93"/>
        <v>2.6322658663123816E-11</v>
      </c>
      <c r="K367" s="12">
        <f t="shared" si="94"/>
        <v>-1.8451884463107248E-12</v>
      </c>
      <c r="L367" s="10">
        <f t="shared" si="95"/>
        <v>0.72800052056324105</v>
      </c>
      <c r="M367" s="13">
        <f t="shared" si="96"/>
        <v>1.1681164650130897E-8</v>
      </c>
      <c r="N367" s="14">
        <f t="shared" si="97"/>
        <v>8.0443839036309687E-4</v>
      </c>
      <c r="O367" s="14">
        <f t="shared" si="98"/>
        <v>5.5494631933952613E-7</v>
      </c>
      <c r="P367" s="15">
        <v>365</v>
      </c>
      <c r="Q367" s="8">
        <f t="shared" si="99"/>
        <v>0.72800046105490623</v>
      </c>
      <c r="R367" s="201"/>
      <c r="S367" s="22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x14ac:dyDescent="0.25">
      <c r="A368" s="8">
        <f t="shared" si="87"/>
        <v>-8.4104359999999997E-4</v>
      </c>
      <c r="B368" s="7">
        <v>8.4104359999999997E-4</v>
      </c>
      <c r="C368" s="7">
        <v>0.72815629999999998</v>
      </c>
      <c r="D368" s="10">
        <f t="shared" si="88"/>
        <v>0.50084104360000004</v>
      </c>
      <c r="E368" s="10">
        <f t="shared" si="89"/>
        <v>7.8191276094624618E-4</v>
      </c>
      <c r="F368" s="10">
        <f t="shared" si="90"/>
        <v>1.4731646251010691E-6</v>
      </c>
      <c r="G368" s="10">
        <f t="shared" si="100"/>
        <v>5.7657648169669867E-5</v>
      </c>
      <c r="H368" s="10">
        <f t="shared" si="91"/>
        <v>7.8338592557134726E-4</v>
      </c>
      <c r="I368" s="10">
        <f t="shared" si="92"/>
        <v>5.7657648169669854E-5</v>
      </c>
      <c r="J368" s="10">
        <f t="shared" si="93"/>
        <v>2.6258982851648317E-11</v>
      </c>
      <c r="K368" s="12">
        <f t="shared" si="94"/>
        <v>-1.8403500943703E-12</v>
      </c>
      <c r="L368" s="10">
        <f t="shared" si="95"/>
        <v>0.72800051521220077</v>
      </c>
      <c r="M368" s="13">
        <f t="shared" si="96"/>
        <v>2.4268900109643923E-8</v>
      </c>
      <c r="N368" s="14">
        <f t="shared" si="97"/>
        <v>8.0299423967677801E-4</v>
      </c>
      <c r="O368" s="14">
        <f t="shared" si="98"/>
        <v>5.5552663463943382E-7</v>
      </c>
      <c r="P368" s="15">
        <v>366</v>
      </c>
      <c r="Q368" s="8">
        <f t="shared" si="99"/>
        <v>0.72800045753745701</v>
      </c>
      <c r="R368" s="201"/>
      <c r="S368" s="22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x14ac:dyDescent="0.25">
      <c r="A369" s="8">
        <f t="shared" si="87"/>
        <v>-8.1671689999999997E-4</v>
      </c>
      <c r="B369" s="7">
        <v>8.1671689999999997E-4</v>
      </c>
      <c r="C369" s="7">
        <v>0.72813930000000004</v>
      </c>
      <c r="D369" s="10">
        <f t="shared" si="88"/>
        <v>0.50081671689999996</v>
      </c>
      <c r="E369" s="10">
        <f t="shared" si="89"/>
        <v>7.592928115709649E-4</v>
      </c>
      <c r="F369" s="10">
        <f t="shared" si="90"/>
        <v>1.4627518775154738E-6</v>
      </c>
      <c r="G369" s="10">
        <f t="shared" si="100"/>
        <v>5.5961310351369808E-5</v>
      </c>
      <c r="H369" s="10">
        <f t="shared" si="91"/>
        <v>7.6075556344848037E-4</v>
      </c>
      <c r="I369" s="10">
        <f t="shared" si="92"/>
        <v>5.5961310351369815E-5</v>
      </c>
      <c r="J369" s="10">
        <f t="shared" si="93"/>
        <v>2.6200149792493685E-11</v>
      </c>
      <c r="K369" s="12">
        <f t="shared" si="94"/>
        <v>-1.8358781160279319E-12</v>
      </c>
      <c r="L369" s="10">
        <f t="shared" si="95"/>
        <v>0.72800051028181967</v>
      </c>
      <c r="M369" s="13">
        <f t="shared" si="96"/>
        <v>1.9262585872588347E-8</v>
      </c>
      <c r="N369" s="14">
        <f t="shared" si="97"/>
        <v>8.0165898850945844E-4</v>
      </c>
      <c r="O369" s="14">
        <f t="shared" si="98"/>
        <v>5.5606502721036438E-7</v>
      </c>
      <c r="P369" s="15">
        <v>367</v>
      </c>
      <c r="Q369" s="8">
        <f t="shared" si="99"/>
        <v>0.72800045430345184</v>
      </c>
      <c r="R369" s="201"/>
      <c r="S369" s="22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x14ac:dyDescent="0.25">
      <c r="A370" s="8">
        <f t="shared" si="87"/>
        <v>-7.9295579999999997E-4</v>
      </c>
      <c r="B370" s="7">
        <v>7.9295579999999997E-4</v>
      </c>
      <c r="C370" s="7">
        <v>0.728128</v>
      </c>
      <c r="D370" s="10">
        <f t="shared" si="88"/>
        <v>0.50079295580000005</v>
      </c>
      <c r="E370" s="10">
        <f t="shared" si="89"/>
        <v>7.3719703814149884E-4</v>
      </c>
      <c r="F370" s="10">
        <f t="shared" si="90"/>
        <v>1.4526515080812323E-6</v>
      </c>
      <c r="G370" s="10">
        <f t="shared" si="100"/>
        <v>5.4306084207610128E-5</v>
      </c>
      <c r="H370" s="10">
        <f t="shared" si="91"/>
        <v>7.3864968964958003E-4</v>
      </c>
      <c r="I370" s="10">
        <f t="shared" si="92"/>
        <v>5.4306084207610169E-5</v>
      </c>
      <c r="J370" s="10">
        <f t="shared" si="93"/>
        <v>2.6142809774830131E-11</v>
      </c>
      <c r="K370" s="12">
        <f t="shared" si="94"/>
        <v>-1.8315216008801016E-12</v>
      </c>
      <c r="L370" s="10">
        <f t="shared" si="95"/>
        <v>0.72800050548957007</v>
      </c>
      <c r="M370" s="13">
        <f t="shared" si="96"/>
        <v>1.6254850189766592E-8</v>
      </c>
      <c r="N370" s="14">
        <f t="shared" si="97"/>
        <v>8.0035686587743703E-4</v>
      </c>
      <c r="O370" s="14">
        <f t="shared" si="98"/>
        <v>5.5659176883015972E-7</v>
      </c>
      <c r="P370" s="15">
        <v>368</v>
      </c>
      <c r="Q370" s="8">
        <f t="shared" si="99"/>
        <v>0.7280004511664655</v>
      </c>
      <c r="R370" s="201"/>
      <c r="S370" s="22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x14ac:dyDescent="0.25">
      <c r="A371" s="8">
        <f t="shared" si="87"/>
        <v>-7.6951799999999996E-4</v>
      </c>
      <c r="B371" s="7">
        <v>7.6951799999999996E-4</v>
      </c>
      <c r="C371" s="7">
        <v>0.72812060000000001</v>
      </c>
      <c r="D371" s="10">
        <f t="shared" si="88"/>
        <v>0.50076951800000002</v>
      </c>
      <c r="E371" s="10">
        <f t="shared" si="89"/>
        <v>7.1540022218333568E-4</v>
      </c>
      <c r="F371" s="10">
        <f t="shared" si="90"/>
        <v>1.4427561494385198E-6</v>
      </c>
      <c r="G371" s="10">
        <f t="shared" si="100"/>
        <v>5.2674995580852951E-5</v>
      </c>
      <c r="H371" s="10">
        <f t="shared" si="91"/>
        <v>7.1684297833277425E-4</v>
      </c>
      <c r="I371" s="10">
        <f t="shared" si="92"/>
        <v>5.2674995580852897E-5</v>
      </c>
      <c r="J371" s="10">
        <f t="shared" si="93"/>
        <v>2.6086372806455421E-11</v>
      </c>
      <c r="K371" s="12">
        <f t="shared" si="94"/>
        <v>-1.8272339195597837E-12</v>
      </c>
      <c r="L371" s="10">
        <f t="shared" si="95"/>
        <v>0.72800050078513112</v>
      </c>
      <c r="M371" s="13">
        <f t="shared" si="96"/>
        <v>1.4423821412122628E-8</v>
      </c>
      <c r="N371" s="14">
        <f t="shared" si="97"/>
        <v>7.9907447463858602E-4</v>
      </c>
      <c r="O371" s="14">
        <f t="shared" si="98"/>
        <v>5.5711218233765546E-7</v>
      </c>
      <c r="P371" s="15">
        <v>369</v>
      </c>
      <c r="Q371" s="8">
        <f t="shared" si="99"/>
        <v>0.72800044809315168</v>
      </c>
      <c r="R371" s="201"/>
      <c r="S371" s="22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x14ac:dyDescent="0.25">
      <c r="A372" s="8">
        <f t="shared" si="87"/>
        <v>-7.4705020000000004E-4</v>
      </c>
      <c r="B372" s="7">
        <v>7.4705020000000004E-4</v>
      </c>
      <c r="C372" s="7">
        <v>0.72811550000000003</v>
      </c>
      <c r="D372" s="10">
        <f t="shared" si="88"/>
        <v>0.50074705019999999</v>
      </c>
      <c r="E372" s="10">
        <f t="shared" si="89"/>
        <v>6.945039249477078E-4</v>
      </c>
      <c r="F372" s="10">
        <f t="shared" si="90"/>
        <v>1.433332916851409E-6</v>
      </c>
      <c r="G372" s="10">
        <f t="shared" si="100"/>
        <v>5.1112916103053518E-5</v>
      </c>
      <c r="H372" s="10">
        <f t="shared" si="91"/>
        <v>6.9593725786455923E-4</v>
      </c>
      <c r="I372" s="10">
        <f t="shared" si="92"/>
        <v>5.1112916103053491E-5</v>
      </c>
      <c r="J372" s="10">
        <f t="shared" si="93"/>
        <v>2.6032387315884047E-11</v>
      </c>
      <c r="K372" s="12">
        <f t="shared" si="94"/>
        <v>-1.8231327557075669E-12</v>
      </c>
      <c r="L372" s="10">
        <f t="shared" si="95"/>
        <v>0.72800049629633645</v>
      </c>
      <c r="M372" s="13">
        <f t="shared" si="96"/>
        <v>1.3225851856339205E-8</v>
      </c>
      <c r="N372" s="14">
        <f t="shared" si="97"/>
        <v>7.9784703196845378E-4</v>
      </c>
      <c r="O372" s="14">
        <f t="shared" si="98"/>
        <v>5.5761183979728101E-7</v>
      </c>
      <c r="P372" s="15">
        <v>370</v>
      </c>
      <c r="Q372" s="8">
        <f t="shared" si="99"/>
        <v>0.72800044516647133</v>
      </c>
      <c r="R372" s="201"/>
      <c r="S372" s="22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x14ac:dyDescent="0.25">
      <c r="A373" s="8">
        <f t="shared" si="87"/>
        <v>-7.2571370000000003E-4</v>
      </c>
      <c r="B373" s="7">
        <v>7.2571370000000003E-4</v>
      </c>
      <c r="C373" s="7">
        <v>0.72811219999999999</v>
      </c>
      <c r="D373" s="10">
        <f t="shared" si="88"/>
        <v>0.50072571369999996</v>
      </c>
      <c r="E373" s="10">
        <f t="shared" si="89"/>
        <v>6.7465838120810834E-4</v>
      </c>
      <c r="F373" s="10">
        <f t="shared" si="90"/>
        <v>1.424440525460365E-6</v>
      </c>
      <c r="G373" s="10">
        <f t="shared" si="100"/>
        <v>4.9630852285209581E-5</v>
      </c>
      <c r="H373" s="10">
        <f t="shared" si="91"/>
        <v>6.7608282173356872E-4</v>
      </c>
      <c r="I373" s="10">
        <f t="shared" si="92"/>
        <v>4.9630852285209568E-5</v>
      </c>
      <c r="J373" s="10">
        <f t="shared" si="93"/>
        <v>2.598122174722603E-11</v>
      </c>
      <c r="K373" s="12">
        <f t="shared" si="94"/>
        <v>-1.8192469751220865E-12</v>
      </c>
      <c r="L373" s="10">
        <f t="shared" si="95"/>
        <v>0.72800049205242856</v>
      </c>
      <c r="M373" s="13">
        <f t="shared" si="96"/>
        <v>1.2478665550620608E-8</v>
      </c>
      <c r="N373" s="14">
        <f t="shared" si="97"/>
        <v>7.9668309058001665E-4</v>
      </c>
      <c r="O373" s="14">
        <f t="shared" si="98"/>
        <v>5.5808704674128122E-7</v>
      </c>
      <c r="P373" s="15">
        <v>371</v>
      </c>
      <c r="Q373" s="8">
        <f t="shared" si="99"/>
        <v>0.72800044240466044</v>
      </c>
      <c r="R373" s="201"/>
      <c r="S373" s="22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x14ac:dyDescent="0.25">
      <c r="A374" s="8">
        <f t="shared" si="87"/>
        <v>-7.0534709999999997E-4</v>
      </c>
      <c r="B374" s="7">
        <v>7.0534709999999997E-4</v>
      </c>
      <c r="C374" s="7">
        <v>0.72811000000000003</v>
      </c>
      <c r="D374" s="10">
        <f t="shared" si="88"/>
        <v>0.50070534710000003</v>
      </c>
      <c r="E374" s="10">
        <f t="shared" si="89"/>
        <v>6.5571367574143724E-4</v>
      </c>
      <c r="F374" s="10">
        <f t="shared" si="90"/>
        <v>1.4160032668027808E-6</v>
      </c>
      <c r="G374" s="10">
        <f t="shared" si="100"/>
        <v>4.8217395059283602E-5</v>
      </c>
      <c r="H374" s="10">
        <f t="shared" si="91"/>
        <v>6.5712967900824005E-4</v>
      </c>
      <c r="I374" s="10">
        <f t="shared" si="92"/>
        <v>4.8217395059283575E-5</v>
      </c>
      <c r="J374" s="10">
        <f t="shared" si="93"/>
        <v>2.5932476350662731E-11</v>
      </c>
      <c r="K374" s="12">
        <f t="shared" si="94"/>
        <v>-1.8155454915586589E-12</v>
      </c>
      <c r="L374" s="10">
        <f t="shared" si="95"/>
        <v>0.7280004880184846</v>
      </c>
      <c r="M374" s="13">
        <f t="shared" si="96"/>
        <v>1.1992874095436115E-8</v>
      </c>
      <c r="N374" s="14">
        <f t="shared" si="97"/>
        <v>7.9557359894719115E-4</v>
      </c>
      <c r="O374" s="14">
        <f t="shared" si="98"/>
        <v>5.5854129548974366E-7</v>
      </c>
      <c r="P374" s="15">
        <v>372</v>
      </c>
      <c r="Q374" s="8">
        <f t="shared" si="99"/>
        <v>0.72800043978420526</v>
      </c>
      <c r="R374" s="201"/>
      <c r="S374" s="22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x14ac:dyDescent="0.25">
      <c r="A375" s="8">
        <f t="shared" si="87"/>
        <v>-6.8554620000000005E-4</v>
      </c>
      <c r="B375" s="7">
        <v>6.8554620000000005E-4</v>
      </c>
      <c r="C375" s="7">
        <v>0.72810850000000005</v>
      </c>
      <c r="D375" s="10">
        <f t="shared" si="88"/>
        <v>0.50068554620000005</v>
      </c>
      <c r="E375" s="10">
        <f t="shared" si="89"/>
        <v>6.3729397252994258E-4</v>
      </c>
      <c r="F375" s="10">
        <f t="shared" si="90"/>
        <v>1.4078477550151236E-6</v>
      </c>
      <c r="G375" s="10">
        <f t="shared" si="100"/>
        <v>4.6844353829868929E-5</v>
      </c>
      <c r="H375" s="10">
        <f t="shared" si="91"/>
        <v>6.3870182028495767E-4</v>
      </c>
      <c r="I375" s="10">
        <f t="shared" si="92"/>
        <v>4.6844353829868956E-5</v>
      </c>
      <c r="J375" s="10">
        <f t="shared" si="93"/>
        <v>2.5885173424830446E-11</v>
      </c>
      <c r="K375" s="12">
        <f t="shared" si="94"/>
        <v>-1.8119528098516235E-12</v>
      </c>
      <c r="L375" s="10">
        <f t="shared" si="95"/>
        <v>0.72800048411246299</v>
      </c>
      <c r="M375" s="13">
        <f t="shared" si="96"/>
        <v>1.1667431960418946E-8</v>
      </c>
      <c r="N375" s="14">
        <f t="shared" si="97"/>
        <v>7.9449636474806758E-4</v>
      </c>
      <c r="O375" s="14">
        <f t="shared" si="98"/>
        <v>5.5898352943002628E-7</v>
      </c>
      <c r="P375" s="15">
        <v>373</v>
      </c>
      <c r="Q375" s="8">
        <f t="shared" si="99"/>
        <v>0.72800043725125541</v>
      </c>
      <c r="R375" s="201"/>
      <c r="S375" s="22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x14ac:dyDescent="0.25">
      <c r="A376" s="8">
        <f t="shared" si="87"/>
        <v>-6.6647270000000001E-4</v>
      </c>
      <c r="B376" s="7">
        <v>6.6647270000000001E-4</v>
      </c>
      <c r="C376" s="7">
        <v>0.72810750000000002</v>
      </c>
      <c r="D376" s="10">
        <f t="shared" si="88"/>
        <v>0.50066647269999998</v>
      </c>
      <c r="E376" s="10">
        <f t="shared" si="89"/>
        <v>6.1954980970188589E-4</v>
      </c>
      <c r="F376" s="10">
        <f t="shared" si="90"/>
        <v>1.4000357779686614E-6</v>
      </c>
      <c r="G376" s="10">
        <f t="shared" si="100"/>
        <v>4.5522828680456817E-5</v>
      </c>
      <c r="H376" s="10">
        <f t="shared" si="91"/>
        <v>6.2094984547985451E-4</v>
      </c>
      <c r="I376" s="10">
        <f t="shared" si="92"/>
        <v>4.5522828680456858E-5</v>
      </c>
      <c r="J376" s="10">
        <f t="shared" si="93"/>
        <v>2.5839688638233489E-11</v>
      </c>
      <c r="K376" s="12">
        <f t="shared" si="94"/>
        <v>-1.8085000162456645E-12</v>
      </c>
      <c r="L376" s="10">
        <f t="shared" si="95"/>
        <v>0.72800048036465415</v>
      </c>
      <c r="M376" s="13">
        <f t="shared" si="96"/>
        <v>1.145320234956363E-8</v>
      </c>
      <c r="N376" s="14">
        <f t="shared" si="97"/>
        <v>7.9346004460714183E-4</v>
      </c>
      <c r="O376" s="14">
        <f t="shared" si="98"/>
        <v>5.5941007896816059E-7</v>
      </c>
      <c r="P376" s="15">
        <v>374</v>
      </c>
      <c r="Q376" s="8">
        <f t="shared" si="99"/>
        <v>0.7280004348250011</v>
      </c>
      <c r="R376" s="201"/>
      <c r="S376" s="22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x14ac:dyDescent="0.25">
      <c r="A377" s="8">
        <f t="shared" si="87"/>
        <v>-6.4844990000000003E-4</v>
      </c>
      <c r="B377" s="7">
        <v>6.4844990000000003E-4</v>
      </c>
      <c r="C377" s="7">
        <v>0.72810680000000005</v>
      </c>
      <c r="D377" s="10">
        <f t="shared" si="88"/>
        <v>0.50064844990000001</v>
      </c>
      <c r="E377" s="10">
        <f t="shared" si="89"/>
        <v>6.0278210885295405E-4</v>
      </c>
      <c r="F377" s="10">
        <f t="shared" si="90"/>
        <v>1.3926935423112061E-6</v>
      </c>
      <c r="G377" s="10">
        <f t="shared" si="100"/>
        <v>4.4275071807951816E-5</v>
      </c>
      <c r="H377" s="10">
        <f t="shared" si="91"/>
        <v>6.0417480239526521E-4</v>
      </c>
      <c r="I377" s="10">
        <f t="shared" si="92"/>
        <v>4.4275071807951856E-5</v>
      </c>
      <c r="J377" s="10">
        <f t="shared" si="93"/>
        <v>2.5796782960406229E-11</v>
      </c>
      <c r="K377" s="12">
        <f t="shared" si="94"/>
        <v>-1.8052448423380514E-12</v>
      </c>
      <c r="L377" s="10">
        <f t="shared" si="95"/>
        <v>0.72800047683650793</v>
      </c>
      <c r="M377" s="13">
        <f t="shared" si="96"/>
        <v>1.1304615094973782E-8</v>
      </c>
      <c r="N377" s="14">
        <f t="shared" si="97"/>
        <v>7.9248201995550714E-4</v>
      </c>
      <c r="O377" s="14">
        <f t="shared" si="98"/>
        <v>5.5981363725627855E-7</v>
      </c>
      <c r="P377" s="15">
        <v>375</v>
      </c>
      <c r="Q377" s="8">
        <f t="shared" si="99"/>
        <v>0.72800043254463953</v>
      </c>
      <c r="R377" s="201"/>
      <c r="S377" s="22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x14ac:dyDescent="0.25">
      <c r="A378" s="8">
        <f t="shared" si="87"/>
        <v>-6.3099279999999998E-4</v>
      </c>
      <c r="B378" s="7">
        <v>6.3099279999999998E-4</v>
      </c>
      <c r="C378" s="7">
        <v>0.72810640000000004</v>
      </c>
      <c r="D378" s="10">
        <f t="shared" si="88"/>
        <v>0.50063099280000001</v>
      </c>
      <c r="E378" s="10">
        <f t="shared" si="89"/>
        <v>5.8653977936117332E-4</v>
      </c>
      <c r="F378" s="10">
        <f t="shared" si="90"/>
        <v>1.3856180803328398E-6</v>
      </c>
      <c r="G378" s="10">
        <f t="shared" si="100"/>
        <v>4.3067376803200552E-5</v>
      </c>
      <c r="H378" s="10">
        <f t="shared" si="91"/>
        <v>5.8792539744150613E-4</v>
      </c>
      <c r="I378" s="10">
        <f t="shared" si="92"/>
        <v>4.3067376803200586E-5</v>
      </c>
      <c r="J378" s="10">
        <f t="shared" si="93"/>
        <v>2.5755293263864231E-11</v>
      </c>
      <c r="K378" s="12">
        <f t="shared" si="94"/>
        <v>-1.8020962498407825E-12</v>
      </c>
      <c r="L378" s="10">
        <f t="shared" si="95"/>
        <v>0.72800047343127949</v>
      </c>
      <c r="M378" s="13">
        <f t="shared" si="96"/>
        <v>1.1220437960909204E-8</v>
      </c>
      <c r="N378" s="14">
        <f t="shared" si="97"/>
        <v>7.9153581122194704E-4</v>
      </c>
      <c r="O378" s="14">
        <f t="shared" si="98"/>
        <v>5.6020499732124939E-7</v>
      </c>
      <c r="P378" s="15">
        <v>376</v>
      </c>
      <c r="Q378" s="8">
        <f t="shared" si="99"/>
        <v>0.72800043034713302</v>
      </c>
      <c r="R378" s="201"/>
      <c r="S378" s="22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x14ac:dyDescent="0.25">
      <c r="A379" s="8">
        <f t="shared" si="87"/>
        <v>-6.137782E-4</v>
      </c>
      <c r="B379" s="7">
        <v>6.137782E-4</v>
      </c>
      <c r="C379" s="7">
        <v>0.72810600000000003</v>
      </c>
      <c r="D379" s="10">
        <f t="shared" si="88"/>
        <v>0.50061377819999997</v>
      </c>
      <c r="E379" s="10">
        <f t="shared" si="89"/>
        <v>5.7052217668342523E-4</v>
      </c>
      <c r="F379" s="10">
        <f t="shared" si="90"/>
        <v>1.3786757256962293E-6</v>
      </c>
      <c r="G379" s="10">
        <f t="shared" si="100"/>
        <v>4.187732187643442E-5</v>
      </c>
      <c r="H379" s="10">
        <f t="shared" si="91"/>
        <v>5.7190085240912145E-4</v>
      </c>
      <c r="I379" s="10">
        <f t="shared" si="92"/>
        <v>4.1877321876434427E-5</v>
      </c>
      <c r="J379" s="10">
        <f t="shared" si="93"/>
        <v>2.5714444130284537E-11</v>
      </c>
      <c r="K379" s="12">
        <f t="shared" si="94"/>
        <v>-1.798996507156587E-12</v>
      </c>
      <c r="L379" s="10">
        <f t="shared" si="95"/>
        <v>0.72800047008503233</v>
      </c>
      <c r="M379" s="13">
        <f t="shared" si="96"/>
        <v>1.1136562953091218E-8</v>
      </c>
      <c r="N379" s="14">
        <f t="shared" si="97"/>
        <v>7.906038223031872E-4</v>
      </c>
      <c r="O379" s="14">
        <f t="shared" si="98"/>
        <v>5.6059137244129222E-7</v>
      </c>
      <c r="P379" s="15">
        <v>377</v>
      </c>
      <c r="Q379" s="8">
        <f t="shared" si="99"/>
        <v>0.72800042819096722</v>
      </c>
      <c r="R379" s="201"/>
      <c r="S379" s="22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x14ac:dyDescent="0.25">
      <c r="A380" s="8">
        <f t="shared" si="87"/>
        <v>-5.9704850000000004E-4</v>
      </c>
      <c r="B380" s="7">
        <v>5.9704850000000004E-4</v>
      </c>
      <c r="C380" s="7">
        <v>0.72810580000000003</v>
      </c>
      <c r="D380" s="10">
        <f t="shared" si="88"/>
        <v>0.50059704849999997</v>
      </c>
      <c r="E380" s="10">
        <f t="shared" si="89"/>
        <v>5.5495490308440226E-4</v>
      </c>
      <c r="F380" s="10">
        <f t="shared" si="90"/>
        <v>1.3719618916826822E-6</v>
      </c>
      <c r="G380" s="10">
        <f t="shared" si="100"/>
        <v>4.0721609349106402E-5</v>
      </c>
      <c r="H380" s="10">
        <f t="shared" si="91"/>
        <v>5.563268649760849E-4</v>
      </c>
      <c r="I380" s="10">
        <f t="shared" si="92"/>
        <v>4.072160934910645E-5</v>
      </c>
      <c r="J380" s="10">
        <f t="shared" si="93"/>
        <v>2.5674808694949355E-11</v>
      </c>
      <c r="K380" s="12">
        <f t="shared" si="94"/>
        <v>-1.795987802760394E-12</v>
      </c>
      <c r="L380" s="10">
        <f t="shared" si="95"/>
        <v>0.72800046684410247</v>
      </c>
      <c r="M380" s="13">
        <f t="shared" si="96"/>
        <v>1.1095073731339231E-8</v>
      </c>
      <c r="N380" s="14">
        <f t="shared" si="97"/>
        <v>7.8969910810666451E-4</v>
      </c>
      <c r="O380" s="14">
        <f t="shared" si="98"/>
        <v>5.6096729364512798E-7</v>
      </c>
      <c r="P380" s="15">
        <v>378</v>
      </c>
      <c r="Q380" s="8">
        <f t="shared" si="99"/>
        <v>0.72800042610577553</v>
      </c>
      <c r="R380" s="201"/>
      <c r="S380" s="22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x14ac:dyDescent="0.25">
      <c r="A381" s="8">
        <f t="shared" si="87"/>
        <v>-5.8104619999999995E-4</v>
      </c>
      <c r="B381" s="7">
        <v>5.8104619999999995E-4</v>
      </c>
      <c r="C381" s="7">
        <v>0.72810569999999997</v>
      </c>
      <c r="D381" s="10">
        <f t="shared" si="88"/>
        <v>0.50058104619999999</v>
      </c>
      <c r="E381" s="10">
        <f t="shared" si="89"/>
        <v>5.4006370091486122E-4</v>
      </c>
      <c r="F381" s="10">
        <f t="shared" si="90"/>
        <v>1.3655702374200039E-6</v>
      </c>
      <c r="G381" s="10">
        <f t="shared" si="100"/>
        <v>3.9616903210765858E-5</v>
      </c>
      <c r="H381" s="10">
        <f t="shared" si="91"/>
        <v>5.4142927115228125E-4</v>
      </c>
      <c r="I381" s="10">
        <f t="shared" si="92"/>
        <v>3.9616903210765838E-5</v>
      </c>
      <c r="J381" s="10">
        <f t="shared" si="93"/>
        <v>2.5636952868746593E-11</v>
      </c>
      <c r="K381" s="12">
        <f t="shared" si="94"/>
        <v>-1.7931167660192285E-12</v>
      </c>
      <c r="L381" s="10">
        <f t="shared" si="95"/>
        <v>0.72800046375424321</v>
      </c>
      <c r="M381" s="13">
        <f t="shared" si="96"/>
        <v>1.1074667420976519E-8</v>
      </c>
      <c r="N381" s="14">
        <f t="shared" si="97"/>
        <v>7.8883467261698259E-4</v>
      </c>
      <c r="O381" s="14">
        <f t="shared" si="98"/>
        <v>5.6132726599402698E-7</v>
      </c>
      <c r="P381" s="15">
        <v>379</v>
      </c>
      <c r="Q381" s="8">
        <f t="shared" si="99"/>
        <v>0.72800042412064692</v>
      </c>
      <c r="R381" s="201"/>
      <c r="S381" s="22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x14ac:dyDescent="0.25">
      <c r="A382" s="8">
        <f t="shared" si="87"/>
        <v>-5.6569040000000001E-4</v>
      </c>
      <c r="B382" s="7">
        <v>5.6569040000000001E-4</v>
      </c>
      <c r="C382" s="7">
        <v>0.7280567</v>
      </c>
      <c r="D382" s="10">
        <f t="shared" si="88"/>
        <v>0.50056569039999999</v>
      </c>
      <c r="E382" s="10">
        <f t="shared" si="89"/>
        <v>5.2577338737025761E-4</v>
      </c>
      <c r="F382" s="10">
        <f t="shared" si="90"/>
        <v>1.3594645055372073E-6</v>
      </c>
      <c r="G382" s="10">
        <f t="shared" si="100"/>
        <v>3.8557522523526011E-5</v>
      </c>
      <c r="H382" s="10">
        <f t="shared" si="91"/>
        <v>5.2713285187579477E-4</v>
      </c>
      <c r="I382" s="10">
        <f t="shared" si="92"/>
        <v>3.8557522523526065E-5</v>
      </c>
      <c r="J382" s="10">
        <f t="shared" si="93"/>
        <v>2.5600679184898366E-11</v>
      </c>
      <c r="K382" s="12">
        <f t="shared" si="94"/>
        <v>-1.7903656333647002E-12</v>
      </c>
      <c r="L382" s="10">
        <f t="shared" si="95"/>
        <v>0.72800046079851266</v>
      </c>
      <c r="M382" s="13">
        <f t="shared" si="96"/>
        <v>3.1628477839336588E-9</v>
      </c>
      <c r="N382" s="14">
        <f t="shared" si="97"/>
        <v>7.8800602595394088E-4</v>
      </c>
      <c r="O382" s="14">
        <f t="shared" si="98"/>
        <v>5.6167305929408842E-7</v>
      </c>
      <c r="P382" s="15">
        <v>380</v>
      </c>
      <c r="Q382" s="8">
        <f t="shared" si="99"/>
        <v>0.72800042222432049</v>
      </c>
      <c r="R382" s="201"/>
      <c r="S382" s="22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x14ac:dyDescent="0.25">
      <c r="A383" s="8">
        <f t="shared" si="87"/>
        <v>-5.5017300000000005E-4</v>
      </c>
      <c r="B383" s="7">
        <v>5.5017300000000005E-4</v>
      </c>
      <c r="C383" s="7">
        <v>0.72812160000000004</v>
      </c>
      <c r="D383" s="10">
        <f t="shared" si="88"/>
        <v>0.50055017300000004</v>
      </c>
      <c r="E383" s="10">
        <f t="shared" si="89"/>
        <v>5.113319686018622E-4</v>
      </c>
      <c r="F383" s="10">
        <f t="shared" si="90"/>
        <v>1.3533219517858225E-6</v>
      </c>
      <c r="G383" s="10">
        <f t="shared" si="100"/>
        <v>3.748768388227644E-5</v>
      </c>
      <c r="H383" s="10">
        <f t="shared" si="91"/>
        <v>5.1268529055364801E-4</v>
      </c>
      <c r="I383" s="10">
        <f t="shared" si="92"/>
        <v>3.7487683882276447E-5</v>
      </c>
      <c r="J383" s="10">
        <f t="shared" si="93"/>
        <v>2.5564075587043027E-11</v>
      </c>
      <c r="K383" s="12">
        <f t="shared" si="94"/>
        <v>-1.7875900758036339E-12</v>
      </c>
      <c r="L383" s="10">
        <f t="shared" si="95"/>
        <v>0.72800045782088774</v>
      </c>
      <c r="M383" s="13">
        <f t="shared" si="96"/>
        <v>1.4675427560076351E-8</v>
      </c>
      <c r="N383" s="14">
        <f t="shared" si="97"/>
        <v>7.8716951884474072E-4</v>
      </c>
      <c r="O383" s="14">
        <f t="shared" si="98"/>
        <v>5.6202285367268749E-7</v>
      </c>
      <c r="P383" s="15">
        <v>381</v>
      </c>
      <c r="Q383" s="8">
        <f t="shared" si="99"/>
        <v>0.72800042031655787</v>
      </c>
      <c r="R383" s="201"/>
      <c r="S383" s="22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x14ac:dyDescent="0.25">
      <c r="A384" s="8">
        <f t="shared" si="87"/>
        <v>-5.3514049999999998E-4</v>
      </c>
      <c r="B384" s="7">
        <v>5.3514049999999998E-4</v>
      </c>
      <c r="C384" s="7">
        <v>0.72811630000000005</v>
      </c>
      <c r="D384" s="10">
        <f t="shared" si="88"/>
        <v>0.50053514050000003</v>
      </c>
      <c r="E384" s="10">
        <f t="shared" si="89"/>
        <v>4.9734113905160193E-4</v>
      </c>
      <c r="F384" s="10">
        <f t="shared" si="90"/>
        <v>1.3473975286024405E-6</v>
      </c>
      <c r="G384" s="10">
        <f t="shared" si="100"/>
        <v>3.6451937891129188E-5</v>
      </c>
      <c r="H384" s="10">
        <f t="shared" si="91"/>
        <v>4.9868853658020437E-4</v>
      </c>
      <c r="I384" s="10">
        <f t="shared" si="92"/>
        <v>3.6451937891129188E-5</v>
      </c>
      <c r="J384" s="10">
        <f t="shared" si="93"/>
        <v>2.5528666422380748E-11</v>
      </c>
      <c r="K384" s="12">
        <f t="shared" si="94"/>
        <v>-1.7849055565305699E-12</v>
      </c>
      <c r="L384" s="10">
        <f t="shared" si="95"/>
        <v>0.72800045494510346</v>
      </c>
      <c r="M384" s="13">
        <f t="shared" si="96"/>
        <v>1.3420076743994086E-8</v>
      </c>
      <c r="N384" s="14">
        <f t="shared" si="97"/>
        <v>7.8635997517418287E-4</v>
      </c>
      <c r="O384" s="14">
        <f t="shared" si="98"/>
        <v>5.6236206438172179E-7</v>
      </c>
      <c r="P384" s="15">
        <v>382</v>
      </c>
      <c r="Q384" s="8">
        <f t="shared" si="99"/>
        <v>0.72800041847654251</v>
      </c>
      <c r="R384" s="201"/>
      <c r="S384" s="22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x14ac:dyDescent="0.25">
      <c r="A385" s="8">
        <f t="shared" si="87"/>
        <v>-5.2026959999999995E-4</v>
      </c>
      <c r="B385" s="7">
        <v>5.2026959999999995E-4</v>
      </c>
      <c r="C385" s="7">
        <v>0.7281128</v>
      </c>
      <c r="D385" s="10">
        <f t="shared" si="88"/>
        <v>0.50052026959999996</v>
      </c>
      <c r="E385" s="10">
        <f t="shared" si="89"/>
        <v>4.8350004629251278E-4</v>
      </c>
      <c r="F385" s="10">
        <f t="shared" si="90"/>
        <v>1.3415620377096726E-6</v>
      </c>
      <c r="G385" s="10">
        <f t="shared" si="100"/>
        <v>3.5427966176091591E-5</v>
      </c>
      <c r="H385" s="10">
        <f t="shared" si="91"/>
        <v>4.8484160833022247E-4</v>
      </c>
      <c r="I385" s="10">
        <f t="shared" si="92"/>
        <v>3.5427966176091571E-5</v>
      </c>
      <c r="J385" s="10">
        <f t="shared" si="93"/>
        <v>2.5493685905114295E-11</v>
      </c>
      <c r="K385" s="12">
        <f t="shared" si="94"/>
        <v>-1.782252123502189E-12</v>
      </c>
      <c r="L385" s="10">
        <f t="shared" si="95"/>
        <v>0.72800045210871456</v>
      </c>
      <c r="M385" s="13">
        <f t="shared" si="96"/>
        <v>1.2622048676286612E-8</v>
      </c>
      <c r="N385" s="14">
        <f t="shared" si="97"/>
        <v>7.8555993088074382E-4</v>
      </c>
      <c r="O385" s="14">
        <f t="shared" si="98"/>
        <v>5.6269796447166156E-7</v>
      </c>
      <c r="P385" s="15">
        <v>383</v>
      </c>
      <c r="Q385" s="8">
        <f t="shared" si="99"/>
        <v>0.72800041666414794</v>
      </c>
      <c r="R385" s="201"/>
      <c r="S385" s="22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x14ac:dyDescent="0.25">
      <c r="A386" s="8">
        <f t="shared" ref="A386:A449" si="101">-B386</f>
        <v>-5.0677269999999997E-4</v>
      </c>
      <c r="B386" s="7">
        <v>5.0677269999999997E-4</v>
      </c>
      <c r="C386" s="7">
        <v>0.72811029999999999</v>
      </c>
      <c r="D386" s="10">
        <f t="shared" ref="D386:D449" si="102">IF(B386=0,"",B386+1/$T$7)</f>
        <v>0.50050677269999999</v>
      </c>
      <c r="E386" s="10">
        <f t="shared" ref="E386:E449" si="103">IF(B386=0,"",$T$18-(LN(1+EXP(-$S$37*(H386-T$18))))/$S$37)</f>
        <v>4.7093723208145935E-4</v>
      </c>
      <c r="F386" s="10">
        <f t="shared" ref="F386:F449" si="104">IF(B386=0,"",B386-E386-G386-V$4*J386)</f>
        <v>1.3362873643211167E-6</v>
      </c>
      <c r="G386" s="10">
        <f t="shared" si="100"/>
        <v>3.4499155092241468E-5</v>
      </c>
      <c r="H386" s="10">
        <f t="shared" ref="H386:H449" si="105">IF(B386=0,"",B386-G386-V$4*J386)</f>
        <v>4.7227351944578049E-4</v>
      </c>
      <c r="I386" s="10">
        <f t="shared" ref="I386:I449" si="106">IF(B386=0,"",B386-H386-V$4*J386)</f>
        <v>3.4499155092241441E-5</v>
      </c>
      <c r="J386" s="10">
        <f t="shared" ref="J386:J449" si="107">IF(B386=0,"",LN(1+EXP($U$37*(B386-$U$39)))/$U$37)</f>
        <v>2.5461978038471802E-11</v>
      </c>
      <c r="K386" s="12">
        <f t="shared" ref="K386:K449" si="108">IF(B386=0,"",-LN(1+EXP($V$41*(B386-$V$39)))/$V$41)</f>
        <v>-1.779847380431279E-12</v>
      </c>
      <c r="L386" s="10">
        <f t="shared" ref="L386:L449" si="109">IF(B386=0,"",$S$41*E386+$S$7+$T$41*F386+$U$41*I386+S$43*(J386+K386))</f>
        <v>0.72800044954166776</v>
      </c>
      <c r="M386" s="13">
        <f t="shared" ref="M386:M449" si="110">IF(B386=0,"",(L386-C386)*(L386-C386))</f>
        <v>1.2067123195800549E-8</v>
      </c>
      <c r="N386" s="14">
        <f t="shared" ref="N386:N449" si="111">IF(B386=0,"",1/V$14*LN(1+EXP(V$14*(B386-V$4*J386-T$39))))</f>
        <v>7.848344922276563E-4</v>
      </c>
      <c r="O386" s="14">
        <f t="shared" ref="O386:O449" si="112">IF(B386=0,"",(N386-I386)^2)</f>
        <v>5.6300311815411662E-7</v>
      </c>
      <c r="P386" s="15">
        <v>384</v>
      </c>
      <c r="Q386" s="8">
        <f t="shared" ref="Q386:Q449" si="113">IF(B386=0,"",S$7+T$41*F386)</f>
        <v>0.72800041502593271</v>
      </c>
      <c r="R386" s="201"/>
      <c r="S386" s="22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x14ac:dyDescent="0.25">
      <c r="A387" s="8">
        <f t="shared" si="101"/>
        <v>-4.932758E-4</v>
      </c>
      <c r="B387" s="7">
        <v>4.932758E-4</v>
      </c>
      <c r="C387" s="7">
        <v>0.72810859999999999</v>
      </c>
      <c r="D387" s="10">
        <f t="shared" si="102"/>
        <v>0.50049327580000003</v>
      </c>
      <c r="E387" s="10">
        <f t="shared" si="103"/>
        <v>4.583738738996139E-4</v>
      </c>
      <c r="F387" s="10">
        <f t="shared" si="104"/>
        <v>1.331033206862489E-6</v>
      </c>
      <c r="G387" s="10">
        <f t="shared" ref="G387:G450" si="114">IF(B387=0,"",1/2*(B387-V$4*J387+T$37)+1/2*POWER((B387-V$4*J387+T$37)^2-4*V$37*(B387-V$4*J387),0.5))</f>
        <v>3.35708674632125E-5</v>
      </c>
      <c r="H387" s="10">
        <f t="shared" si="105"/>
        <v>4.5970490710647637E-4</v>
      </c>
      <c r="I387" s="10">
        <f t="shared" si="106"/>
        <v>3.3570867463212514E-5</v>
      </c>
      <c r="J387" s="10">
        <f t="shared" si="107"/>
        <v>2.5430311110063665E-11</v>
      </c>
      <c r="K387" s="12">
        <f t="shared" si="108"/>
        <v>-1.7774470782524665E-12</v>
      </c>
      <c r="L387" s="10">
        <f t="shared" si="109"/>
        <v>0.72800044698151622</v>
      </c>
      <c r="M387" s="13">
        <f t="shared" si="110"/>
        <v>1.169707540715065E-8</v>
      </c>
      <c r="N387" s="14">
        <f t="shared" si="111"/>
        <v>7.8410970518296742E-4</v>
      </c>
      <c r="O387" s="14">
        <f t="shared" si="112"/>
        <v>5.6330854692572067E-7</v>
      </c>
      <c r="P387" s="15">
        <v>385</v>
      </c>
      <c r="Q387" s="8">
        <f t="shared" si="113"/>
        <v>0.72800041339408939</v>
      </c>
      <c r="R387" s="201"/>
      <c r="S387" s="22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x14ac:dyDescent="0.25">
      <c r="A388" s="8">
        <f t="shared" si="101"/>
        <v>-4.7977890000000002E-4</v>
      </c>
      <c r="B388" s="7">
        <v>4.7977890000000002E-4</v>
      </c>
      <c r="C388" s="7">
        <v>0.72810750000000002</v>
      </c>
      <c r="D388" s="10">
        <f t="shared" si="102"/>
        <v>0.50047977889999995</v>
      </c>
      <c r="E388" s="10">
        <f t="shared" si="103"/>
        <v>4.4580997223545374E-4</v>
      </c>
      <c r="F388" s="10">
        <f t="shared" si="104"/>
        <v>1.3257994865970993E-6</v>
      </c>
      <c r="G388" s="10">
        <f t="shared" si="114"/>
        <v>3.2643102879266472E-5</v>
      </c>
      <c r="H388" s="10">
        <f t="shared" si="105"/>
        <v>4.4713577172205083E-4</v>
      </c>
      <c r="I388" s="10">
        <f t="shared" si="106"/>
        <v>3.2643102879266486E-5</v>
      </c>
      <c r="J388" s="10">
        <f t="shared" si="107"/>
        <v>2.539868271175844E-11</v>
      </c>
      <c r="K388" s="12">
        <f t="shared" si="108"/>
        <v>-1.7750512169657509E-12</v>
      </c>
      <c r="L388" s="10">
        <f t="shared" si="109"/>
        <v>0.72800044442823542</v>
      </c>
      <c r="M388" s="13">
        <f t="shared" si="110"/>
        <v>1.1460895445845993E-8</v>
      </c>
      <c r="N388" s="14">
        <f t="shared" si="111"/>
        <v>7.8338556919457368E-4</v>
      </c>
      <c r="O388" s="14">
        <f t="shared" si="112"/>
        <v>5.6361425072919014E-7</v>
      </c>
      <c r="P388" s="15">
        <v>386</v>
      </c>
      <c r="Q388" s="8">
        <f t="shared" si="113"/>
        <v>0.72800041176859354</v>
      </c>
      <c r="R388" s="201"/>
      <c r="S388" s="22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x14ac:dyDescent="0.25">
      <c r="A389" s="8">
        <f t="shared" si="101"/>
        <v>-4.6628199999999999E-4</v>
      </c>
      <c r="B389" s="7">
        <v>4.6628199999999999E-4</v>
      </c>
      <c r="C389" s="7">
        <v>0.72810680000000005</v>
      </c>
      <c r="D389" s="10">
        <f t="shared" si="102"/>
        <v>0.50046628199999998</v>
      </c>
      <c r="E389" s="10">
        <f t="shared" si="103"/>
        <v>4.3324552757674842E-4</v>
      </c>
      <c r="F389" s="10">
        <f t="shared" si="104"/>
        <v>1.3205861251049839E-6</v>
      </c>
      <c r="G389" s="10">
        <f t="shared" si="114"/>
        <v>3.1715860931053746E-5</v>
      </c>
      <c r="H389" s="10">
        <f t="shared" si="105"/>
        <v>4.3456611370185338E-4</v>
      </c>
      <c r="I389" s="10">
        <f t="shared" si="106"/>
        <v>3.1715860931053767E-5</v>
      </c>
      <c r="J389" s="10">
        <f t="shared" si="107"/>
        <v>2.5367092843556126E-11</v>
      </c>
      <c r="K389" s="12">
        <f t="shared" si="108"/>
        <v>-1.7726553556790347E-12</v>
      </c>
      <c r="L389" s="10">
        <f t="shared" si="109"/>
        <v>0.72800044188180013</v>
      </c>
      <c r="M389" s="13">
        <f t="shared" si="110"/>
        <v>1.1312049307028774E-8</v>
      </c>
      <c r="N389" s="14">
        <f t="shared" si="111"/>
        <v>7.8266208371077436E-4</v>
      </c>
      <c r="O389" s="14">
        <f t="shared" si="112"/>
        <v>5.6392022950712976E-7</v>
      </c>
      <c r="P389" s="15">
        <v>387</v>
      </c>
      <c r="Q389" s="8">
        <f t="shared" si="113"/>
        <v>0.72800041014942063</v>
      </c>
      <c r="R389" s="201"/>
      <c r="S389" s="22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x14ac:dyDescent="0.25">
      <c r="A390" s="8">
        <f t="shared" si="101"/>
        <v>-4.5278499999999998E-4</v>
      </c>
      <c r="B390" s="7">
        <v>4.5278499999999998E-4</v>
      </c>
      <c r="C390" s="7">
        <v>0.72815510000000006</v>
      </c>
      <c r="D390" s="10">
        <f t="shared" si="102"/>
        <v>0.50045278500000001</v>
      </c>
      <c r="E390" s="10">
        <f t="shared" si="103"/>
        <v>4.2068044731321391E-4</v>
      </c>
      <c r="F390" s="10">
        <f t="shared" si="104"/>
        <v>1.3153930058533597E-6</v>
      </c>
      <c r="G390" s="10">
        <f t="shared" si="114"/>
        <v>3.0789134345388797E-5</v>
      </c>
      <c r="H390" s="10">
        <f t="shared" si="105"/>
        <v>4.2199584031906725E-4</v>
      </c>
      <c r="I390" s="10">
        <f t="shared" si="106"/>
        <v>3.0789134345388824E-5</v>
      </c>
      <c r="J390" s="10">
        <f t="shared" si="107"/>
        <v>2.5335543913588167E-11</v>
      </c>
      <c r="K390" s="12">
        <f t="shared" si="108"/>
        <v>-1.7702661557304648E-12</v>
      </c>
      <c r="L390" s="10">
        <f t="shared" si="109"/>
        <v>0.72800043934216718</v>
      </c>
      <c r="M390" s="13">
        <f t="shared" si="110"/>
        <v>2.3919919081296842E-8</v>
      </c>
      <c r="N390" s="14">
        <f t="shared" si="111"/>
        <v>7.8193924282712142E-4</v>
      </c>
      <c r="O390" s="14">
        <f t="shared" si="112"/>
        <v>5.6422648547211867E-7</v>
      </c>
      <c r="P390" s="15">
        <v>388</v>
      </c>
      <c r="Q390" s="8">
        <f t="shared" si="113"/>
        <v>0.72800040853653469</v>
      </c>
      <c r="R390" s="201"/>
      <c r="S390" s="22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x14ac:dyDescent="0.25">
      <c r="A391" s="8">
        <f t="shared" si="101"/>
        <v>-4.3928810000000001E-4</v>
      </c>
      <c r="B391" s="7">
        <v>4.3928810000000001E-4</v>
      </c>
      <c r="C391" s="7">
        <v>0.72808989999999996</v>
      </c>
      <c r="D391" s="10">
        <f t="shared" si="102"/>
        <v>0.50043928810000005</v>
      </c>
      <c r="E391" s="10">
        <f t="shared" si="103"/>
        <v>4.0811491812198231E-4</v>
      </c>
      <c r="F391" s="10">
        <f t="shared" si="104"/>
        <v>1.310220127950331E-6</v>
      </c>
      <c r="G391" s="10">
        <f t="shared" si="114"/>
        <v>2.9862936446033855E-5</v>
      </c>
      <c r="H391" s="10">
        <f t="shared" si="105"/>
        <v>4.0942513824993265E-4</v>
      </c>
      <c r="I391" s="10">
        <f t="shared" si="106"/>
        <v>2.9862936446033842E-5</v>
      </c>
      <c r="J391" s="10">
        <f t="shared" si="107"/>
        <v>2.5304033513723121E-11</v>
      </c>
      <c r="K391" s="12">
        <f t="shared" si="108"/>
        <v>-1.7678769557818941E-12</v>
      </c>
      <c r="L391" s="10">
        <f t="shared" si="109"/>
        <v>0.72800043680934945</v>
      </c>
      <c r="M391" s="13">
        <f t="shared" si="110"/>
        <v>8.0036624813690041E-9</v>
      </c>
      <c r="N391" s="14">
        <f t="shared" si="111"/>
        <v>7.8121705670386097E-4</v>
      </c>
      <c r="O391" s="14">
        <f t="shared" si="112"/>
        <v>5.6453301402841336E-7</v>
      </c>
      <c r="P391" s="15">
        <v>389</v>
      </c>
      <c r="Q391" s="8">
        <f t="shared" si="113"/>
        <v>0.72800040692993528</v>
      </c>
      <c r="R391" s="201"/>
      <c r="S391" s="22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x14ac:dyDescent="0.25">
      <c r="A392" s="8">
        <f t="shared" si="101"/>
        <v>-4.2579119999999998E-4</v>
      </c>
      <c r="B392" s="7">
        <v>4.2579119999999998E-4</v>
      </c>
      <c r="C392" s="7">
        <v>0.7280951</v>
      </c>
      <c r="D392" s="10">
        <f t="shared" si="102"/>
        <v>0.50042579119999997</v>
      </c>
      <c r="E392" s="10">
        <f t="shared" si="103"/>
        <v>3.9554884739541329E-4</v>
      </c>
      <c r="F392" s="10">
        <f t="shared" si="104"/>
        <v>1.30506737530598E-6</v>
      </c>
      <c r="G392" s="10">
        <f t="shared" si="114"/>
        <v>2.8937259956719058E-5</v>
      </c>
      <c r="H392" s="10">
        <f t="shared" si="105"/>
        <v>3.9685391477071926E-4</v>
      </c>
      <c r="I392" s="10">
        <f t="shared" si="106"/>
        <v>2.8937259956719072E-5</v>
      </c>
      <c r="J392" s="10">
        <f t="shared" si="107"/>
        <v>2.5272561643960991E-11</v>
      </c>
      <c r="K392" s="12">
        <f t="shared" si="108"/>
        <v>-1.7654921967254206E-12</v>
      </c>
      <c r="L392" s="10">
        <f t="shared" si="109"/>
        <v>0.72800043428330374</v>
      </c>
      <c r="M392" s="13">
        <f t="shared" si="110"/>
        <v>8.9615979176149835E-9</v>
      </c>
      <c r="N392" s="14">
        <f t="shared" si="111"/>
        <v>7.8049551943254762E-4</v>
      </c>
      <c r="O392" s="14">
        <f t="shared" si="112"/>
        <v>5.648398173863368E-7</v>
      </c>
      <c r="P392" s="15">
        <v>390</v>
      </c>
      <c r="Q392" s="8">
        <f t="shared" si="113"/>
        <v>0.72800040532958643</v>
      </c>
      <c r="R392" s="201"/>
      <c r="S392" s="22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x14ac:dyDescent="0.25">
      <c r="A393" s="8">
        <f t="shared" si="101"/>
        <v>-4.122943E-4</v>
      </c>
      <c r="B393" s="7">
        <v>4.122943E-4</v>
      </c>
      <c r="C393" s="7">
        <v>0.72809860000000004</v>
      </c>
      <c r="D393" s="10">
        <f t="shared" si="102"/>
        <v>0.5004122943</v>
      </c>
      <c r="E393" s="10">
        <f t="shared" si="103"/>
        <v>3.8298223561854944E-4</v>
      </c>
      <c r="F393" s="10">
        <f t="shared" si="104"/>
        <v>1.2999346706673013E-6</v>
      </c>
      <c r="G393" s="10">
        <f t="shared" si="114"/>
        <v>2.8012104469652549E-5</v>
      </c>
      <c r="H393" s="10">
        <f t="shared" si="105"/>
        <v>3.8428217028921676E-4</v>
      </c>
      <c r="I393" s="10">
        <f t="shared" si="106"/>
        <v>2.8012104469652529E-5</v>
      </c>
      <c r="J393" s="10">
        <f t="shared" si="107"/>
        <v>2.5241130712433218E-11</v>
      </c>
      <c r="K393" s="12">
        <f t="shared" si="108"/>
        <v>-1.7631118785610441E-12</v>
      </c>
      <c r="L393" s="10">
        <f t="shared" si="109"/>
        <v>0.72800043176400553</v>
      </c>
      <c r="M393" s="13">
        <f t="shared" si="110"/>
        <v>9.6370025582740632E-9</v>
      </c>
      <c r="N393" s="14">
        <f t="shared" si="111"/>
        <v>7.7977463046311141E-4</v>
      </c>
      <c r="O393" s="14">
        <f t="shared" si="112"/>
        <v>5.6514689548806596E-7</v>
      </c>
      <c r="P393" s="15">
        <v>391</v>
      </c>
      <c r="Q393" s="8">
        <f t="shared" si="113"/>
        <v>0.72800040373546404</v>
      </c>
      <c r="R393" s="201"/>
      <c r="S393" s="22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x14ac:dyDescent="0.25">
      <c r="A394" s="8">
        <f t="shared" si="101"/>
        <v>-3.9879740000000002E-4</v>
      </c>
      <c r="B394" s="7">
        <v>3.9879740000000002E-4</v>
      </c>
      <c r="C394" s="7">
        <v>0.72810079999999999</v>
      </c>
      <c r="D394" s="10">
        <f t="shared" si="102"/>
        <v>0.50039879740000004</v>
      </c>
      <c r="E394" s="10">
        <f t="shared" si="103"/>
        <v>3.7041508327574982E-4</v>
      </c>
      <c r="F394" s="10">
        <f t="shared" si="104"/>
        <v>1.2948219370739067E-6</v>
      </c>
      <c r="G394" s="10">
        <f t="shared" si="114"/>
        <v>2.7087469577437989E-5</v>
      </c>
      <c r="H394" s="10">
        <f t="shared" si="105"/>
        <v>3.7170990521282371E-4</v>
      </c>
      <c r="I394" s="10">
        <f t="shared" si="106"/>
        <v>2.7087469577437999E-5</v>
      </c>
      <c r="J394" s="10">
        <f t="shared" si="107"/>
        <v>2.5209738311008356E-11</v>
      </c>
      <c r="K394" s="12">
        <f t="shared" si="108"/>
        <v>-1.760733780842716E-12</v>
      </c>
      <c r="L394" s="10">
        <f t="shared" si="109"/>
        <v>0.7280004292514306</v>
      </c>
      <c r="M394" s="13">
        <f t="shared" si="110"/>
        <v>1.007428716837959E-8</v>
      </c>
      <c r="N394" s="14">
        <f t="shared" si="111"/>
        <v>7.7905438924589013E-4</v>
      </c>
      <c r="O394" s="14">
        <f t="shared" si="112"/>
        <v>5.6545424827566039E-7</v>
      </c>
      <c r="P394" s="15">
        <v>392</v>
      </c>
      <c r="Q394" s="8">
        <f t="shared" si="113"/>
        <v>0.72800040214754436</v>
      </c>
      <c r="R394" s="201"/>
      <c r="S394" s="22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x14ac:dyDescent="0.25">
      <c r="A395" s="8">
        <f t="shared" si="101"/>
        <v>-3.8530049999999999E-4</v>
      </c>
      <c r="B395" s="7">
        <v>3.8530049999999999E-4</v>
      </c>
      <c r="C395" s="7">
        <v>0.72810229999999998</v>
      </c>
      <c r="D395" s="10">
        <f t="shared" si="102"/>
        <v>0.50038530049999996</v>
      </c>
      <c r="E395" s="10">
        <f t="shared" si="103"/>
        <v>3.5784739085069697E-4</v>
      </c>
      <c r="F395" s="10">
        <f t="shared" si="104"/>
        <v>1.2897290978579037E-6</v>
      </c>
      <c r="G395" s="10">
        <f t="shared" si="114"/>
        <v>2.6163354873060679E-5</v>
      </c>
      <c r="H395" s="10">
        <f t="shared" si="105"/>
        <v>3.5913711994855487E-4</v>
      </c>
      <c r="I395" s="10">
        <f t="shared" si="106"/>
        <v>2.6163354873060682E-5</v>
      </c>
      <c r="J395" s="10">
        <f t="shared" si="107"/>
        <v>2.5178384439686409E-11</v>
      </c>
      <c r="K395" s="12">
        <f t="shared" si="108"/>
        <v>-1.7583579035704364E-12</v>
      </c>
      <c r="L395" s="10">
        <f t="shared" si="109"/>
        <v>0.72800042674555487</v>
      </c>
      <c r="M395" s="13">
        <f t="shared" si="110"/>
        <v>1.037815997123735E-8</v>
      </c>
      <c r="N395" s="14">
        <f t="shared" si="111"/>
        <v>7.7833479523163596E-4</v>
      </c>
      <c r="O395" s="14">
        <f t="shared" si="112"/>
        <v>5.6576187569109379E-7</v>
      </c>
      <c r="P395" s="15">
        <v>393</v>
      </c>
      <c r="Q395" s="8">
        <f t="shared" si="113"/>
        <v>0.72800040056580351</v>
      </c>
      <c r="R395" s="201"/>
      <c r="S395" s="22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x14ac:dyDescent="0.25">
      <c r="A396" s="8">
        <f t="shared" si="101"/>
        <v>-3.7180349999999999E-4</v>
      </c>
      <c r="B396" s="7">
        <v>3.7180349999999999E-4</v>
      </c>
      <c r="C396" s="7">
        <v>0.72810339999999996</v>
      </c>
      <c r="D396" s="10">
        <f t="shared" si="102"/>
        <v>0.50037180349999999</v>
      </c>
      <c r="E396" s="10">
        <f t="shared" si="103"/>
        <v>3.4527906570500089E-4</v>
      </c>
      <c r="F396" s="10">
        <f t="shared" si="104"/>
        <v>1.2846560391152886E-6</v>
      </c>
      <c r="G396" s="10">
        <f t="shared" si="114"/>
        <v>2.5239753108814711E-5</v>
      </c>
      <c r="H396" s="10">
        <f t="shared" si="105"/>
        <v>3.4656372174411617E-4</v>
      </c>
      <c r="I396" s="10">
        <f t="shared" si="106"/>
        <v>2.5239753108814718E-5</v>
      </c>
      <c r="J396" s="10">
        <f t="shared" si="107"/>
        <v>2.5147069098467386E-11</v>
      </c>
      <c r="K396" s="12">
        <f t="shared" si="108"/>
        <v>-1.7559864671902539E-12</v>
      </c>
      <c r="L396" s="10">
        <f t="shared" si="109"/>
        <v>0.72800042424633526</v>
      </c>
      <c r="M396" s="13">
        <f t="shared" si="110"/>
        <v>1.0604005842811196E-8</v>
      </c>
      <c r="N396" s="14">
        <f t="shared" si="111"/>
        <v>7.7761584254713433E-4</v>
      </c>
      <c r="O396" s="14">
        <f t="shared" si="112"/>
        <v>5.6606977995849828E-7</v>
      </c>
      <c r="P396" s="15">
        <v>394</v>
      </c>
      <c r="Q396" s="8">
        <f t="shared" si="113"/>
        <v>0.72800039899020608</v>
      </c>
      <c r="R396" s="201"/>
      <c r="S396" s="22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x14ac:dyDescent="0.25">
      <c r="A397" s="8">
        <f t="shared" si="101"/>
        <v>-3.5830660000000001E-4</v>
      </c>
      <c r="B397" s="7">
        <v>3.5830660000000001E-4</v>
      </c>
      <c r="C397" s="7">
        <v>0.72805520000000001</v>
      </c>
      <c r="D397" s="10">
        <f t="shared" si="102"/>
        <v>0.50035830660000002</v>
      </c>
      <c r="E397" s="10">
        <f t="shared" si="103"/>
        <v>3.3271029455977583E-4</v>
      </c>
      <c r="F397" s="10">
        <f t="shared" si="104"/>
        <v>1.279602759941349E-6</v>
      </c>
      <c r="G397" s="10">
        <f t="shared" si="114"/>
        <v>2.4316677564490546E-5</v>
      </c>
      <c r="H397" s="10">
        <f t="shared" si="105"/>
        <v>3.3398989731971715E-4</v>
      </c>
      <c r="I397" s="10">
        <f t="shared" si="106"/>
        <v>2.431667756449057E-5</v>
      </c>
      <c r="J397" s="10">
        <f t="shared" si="107"/>
        <v>2.5115792287351275E-11</v>
      </c>
      <c r="K397" s="12">
        <f t="shared" si="108"/>
        <v>-1.7536194717021681E-12</v>
      </c>
      <c r="L397" s="10">
        <f t="shared" si="109"/>
        <v>0.72800042175378532</v>
      </c>
      <c r="M397" s="13">
        <f t="shared" si="110"/>
        <v>3.0006562583575114E-9</v>
      </c>
      <c r="N397" s="14">
        <f t="shared" si="111"/>
        <v>7.7689754129746239E-4</v>
      </c>
      <c r="O397" s="14">
        <f t="shared" si="112"/>
        <v>5.6637795645706593E-7</v>
      </c>
      <c r="P397" s="15">
        <v>395</v>
      </c>
      <c r="Q397" s="8">
        <f t="shared" si="113"/>
        <v>0.72800039742075184</v>
      </c>
      <c r="R397" s="201"/>
      <c r="S397" s="22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x14ac:dyDescent="0.25">
      <c r="A398" s="8">
        <f t="shared" si="101"/>
        <v>-3.4480969999999998E-4</v>
      </c>
      <c r="B398" s="7">
        <v>3.4480969999999998E-4</v>
      </c>
      <c r="C398" s="7">
        <v>0.72807200000000005</v>
      </c>
      <c r="D398" s="10">
        <f t="shared" si="102"/>
        <v>0.50034480969999995</v>
      </c>
      <c r="E398" s="10">
        <f t="shared" si="103"/>
        <v>3.2014098477928243E-4</v>
      </c>
      <c r="F398" s="10">
        <f t="shared" si="104"/>
        <v>1.2745691468597223E-6</v>
      </c>
      <c r="G398" s="10">
        <f t="shared" si="114"/>
        <v>2.3394120989301409E-5</v>
      </c>
      <c r="H398" s="10">
        <f t="shared" si="105"/>
        <v>3.2141555392614218E-4</v>
      </c>
      <c r="I398" s="10">
        <f t="shared" si="106"/>
        <v>2.3394120989301389E-5</v>
      </c>
      <c r="J398" s="10">
        <f t="shared" si="107"/>
        <v>2.5084556414469517E-11</v>
      </c>
      <c r="K398" s="12">
        <f t="shared" si="108"/>
        <v>-1.7512546966601312E-12</v>
      </c>
      <c r="L398" s="10">
        <f t="shared" si="109"/>
        <v>0.72800041926786219</v>
      </c>
      <c r="M398" s="13">
        <f t="shared" si="110"/>
        <v>5.1238012133929032E-9</v>
      </c>
      <c r="N398" s="14">
        <f t="shared" si="111"/>
        <v>7.7617988560543219E-4</v>
      </c>
      <c r="O398" s="14">
        <f t="shared" si="112"/>
        <v>5.666864074086927E-7</v>
      </c>
      <c r="P398" s="15">
        <v>396</v>
      </c>
      <c r="Q398" s="8">
        <f t="shared" si="113"/>
        <v>0.7280003958574055</v>
      </c>
      <c r="R398" s="201"/>
      <c r="S398" s="22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x14ac:dyDescent="0.25">
      <c r="A399" s="8">
        <f t="shared" si="101"/>
        <v>0</v>
      </c>
      <c r="B399" s="7"/>
      <c r="C399" s="7"/>
      <c r="D399" s="10" t="str">
        <f t="shared" si="102"/>
        <v/>
      </c>
      <c r="E399" s="10" t="str">
        <f t="shared" si="103"/>
        <v/>
      </c>
      <c r="F399" s="10" t="str">
        <f t="shared" si="104"/>
        <v/>
      </c>
      <c r="G399" s="10" t="str">
        <f t="shared" si="114"/>
        <v/>
      </c>
      <c r="H399" s="10" t="str">
        <f t="shared" si="105"/>
        <v/>
      </c>
      <c r="I399" s="10" t="str">
        <f t="shared" si="106"/>
        <v/>
      </c>
      <c r="J399" s="10" t="str">
        <f t="shared" si="107"/>
        <v/>
      </c>
      <c r="K399" s="12" t="str">
        <f t="shared" si="108"/>
        <v/>
      </c>
      <c r="L399" s="10" t="str">
        <f t="shared" si="109"/>
        <v/>
      </c>
      <c r="M399" s="13" t="str">
        <f t="shared" si="110"/>
        <v/>
      </c>
      <c r="N399" s="14" t="str">
        <f t="shared" si="111"/>
        <v/>
      </c>
      <c r="O399" s="14" t="str">
        <f t="shared" si="112"/>
        <v/>
      </c>
      <c r="P399" s="15">
        <v>397</v>
      </c>
      <c r="Q399" s="8" t="str">
        <f t="shared" si="113"/>
        <v/>
      </c>
      <c r="R399" s="201"/>
      <c r="S399" s="22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x14ac:dyDescent="0.25">
      <c r="A400" s="8">
        <f t="shared" si="101"/>
        <v>0</v>
      </c>
      <c r="B400" s="7"/>
      <c r="C400" s="7"/>
      <c r="D400" s="10" t="str">
        <f t="shared" si="102"/>
        <v/>
      </c>
      <c r="E400" s="10" t="str">
        <f t="shared" si="103"/>
        <v/>
      </c>
      <c r="F400" s="10" t="str">
        <f t="shared" si="104"/>
        <v/>
      </c>
      <c r="G400" s="10" t="str">
        <f t="shared" si="114"/>
        <v/>
      </c>
      <c r="H400" s="10" t="str">
        <f t="shared" si="105"/>
        <v/>
      </c>
      <c r="I400" s="10" t="str">
        <f t="shared" si="106"/>
        <v/>
      </c>
      <c r="J400" s="10" t="str">
        <f t="shared" si="107"/>
        <v/>
      </c>
      <c r="K400" s="12" t="str">
        <f t="shared" si="108"/>
        <v/>
      </c>
      <c r="L400" s="10" t="str">
        <f t="shared" si="109"/>
        <v/>
      </c>
      <c r="M400" s="13" t="str">
        <f t="shared" si="110"/>
        <v/>
      </c>
      <c r="N400" s="14" t="str">
        <f t="shared" si="111"/>
        <v/>
      </c>
      <c r="O400" s="14" t="str">
        <f t="shared" si="112"/>
        <v/>
      </c>
      <c r="P400" s="15">
        <v>398</v>
      </c>
      <c r="Q400" s="8" t="str">
        <f t="shared" si="113"/>
        <v/>
      </c>
      <c r="R400" s="201"/>
      <c r="S400" s="22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x14ac:dyDescent="0.25">
      <c r="A401" s="8">
        <f t="shared" si="101"/>
        <v>0</v>
      </c>
      <c r="B401" s="7"/>
      <c r="C401" s="7"/>
      <c r="D401" s="10" t="str">
        <f t="shared" si="102"/>
        <v/>
      </c>
      <c r="E401" s="10" t="str">
        <f t="shared" si="103"/>
        <v/>
      </c>
      <c r="F401" s="10" t="str">
        <f t="shared" si="104"/>
        <v/>
      </c>
      <c r="G401" s="10" t="str">
        <f t="shared" si="114"/>
        <v/>
      </c>
      <c r="H401" s="10" t="str">
        <f t="shared" si="105"/>
        <v/>
      </c>
      <c r="I401" s="10" t="str">
        <f t="shared" si="106"/>
        <v/>
      </c>
      <c r="J401" s="10" t="str">
        <f t="shared" si="107"/>
        <v/>
      </c>
      <c r="K401" s="12" t="str">
        <f t="shared" si="108"/>
        <v/>
      </c>
      <c r="L401" s="10" t="str">
        <f t="shared" si="109"/>
        <v/>
      </c>
      <c r="M401" s="13" t="str">
        <f t="shared" si="110"/>
        <v/>
      </c>
      <c r="N401" s="14" t="str">
        <f t="shared" si="111"/>
        <v/>
      </c>
      <c r="O401" s="14" t="str">
        <f t="shared" si="112"/>
        <v/>
      </c>
      <c r="P401" s="15">
        <v>399</v>
      </c>
      <c r="Q401" s="8" t="str">
        <f t="shared" si="113"/>
        <v/>
      </c>
      <c r="R401" s="201"/>
      <c r="S401" s="22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x14ac:dyDescent="0.25">
      <c r="A402" s="8">
        <f t="shared" si="101"/>
        <v>0</v>
      </c>
      <c r="B402" s="7"/>
      <c r="C402" s="7"/>
      <c r="D402" s="10" t="str">
        <f t="shared" si="102"/>
        <v/>
      </c>
      <c r="E402" s="10" t="str">
        <f t="shared" si="103"/>
        <v/>
      </c>
      <c r="F402" s="10" t="str">
        <f t="shared" si="104"/>
        <v/>
      </c>
      <c r="G402" s="10" t="str">
        <f t="shared" si="114"/>
        <v/>
      </c>
      <c r="H402" s="10" t="str">
        <f t="shared" si="105"/>
        <v/>
      </c>
      <c r="I402" s="10" t="str">
        <f t="shared" si="106"/>
        <v/>
      </c>
      <c r="J402" s="10" t="str">
        <f t="shared" si="107"/>
        <v/>
      </c>
      <c r="K402" s="12" t="str">
        <f t="shared" si="108"/>
        <v/>
      </c>
      <c r="L402" s="10" t="str">
        <f t="shared" si="109"/>
        <v/>
      </c>
      <c r="M402" s="13" t="str">
        <f t="shared" si="110"/>
        <v/>
      </c>
      <c r="N402" s="14" t="str">
        <f t="shared" si="111"/>
        <v/>
      </c>
      <c r="O402" s="14" t="str">
        <f t="shared" si="112"/>
        <v/>
      </c>
      <c r="P402" s="15">
        <v>400</v>
      </c>
      <c r="Q402" s="8" t="str">
        <f t="shared" si="113"/>
        <v/>
      </c>
      <c r="R402" s="201"/>
      <c r="S402" s="22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x14ac:dyDescent="0.25">
      <c r="A403" s="8">
        <f t="shared" si="101"/>
        <v>0</v>
      </c>
      <c r="B403" s="7"/>
      <c r="C403" s="7"/>
      <c r="D403" s="10" t="str">
        <f t="shared" si="102"/>
        <v/>
      </c>
      <c r="E403" s="10" t="str">
        <f t="shared" si="103"/>
        <v/>
      </c>
      <c r="F403" s="10" t="str">
        <f t="shared" si="104"/>
        <v/>
      </c>
      <c r="G403" s="10" t="str">
        <f t="shared" si="114"/>
        <v/>
      </c>
      <c r="H403" s="10" t="str">
        <f t="shared" si="105"/>
        <v/>
      </c>
      <c r="I403" s="10" t="str">
        <f t="shared" si="106"/>
        <v/>
      </c>
      <c r="J403" s="10" t="str">
        <f t="shared" si="107"/>
        <v/>
      </c>
      <c r="K403" s="12" t="str">
        <f t="shared" si="108"/>
        <v/>
      </c>
      <c r="L403" s="10" t="str">
        <f t="shared" si="109"/>
        <v/>
      </c>
      <c r="M403" s="13" t="str">
        <f t="shared" si="110"/>
        <v/>
      </c>
      <c r="N403" s="14" t="str">
        <f t="shared" si="111"/>
        <v/>
      </c>
      <c r="O403" s="14" t="str">
        <f t="shared" si="112"/>
        <v/>
      </c>
      <c r="P403" s="15">
        <v>401</v>
      </c>
      <c r="Q403" s="8" t="str">
        <f t="shared" si="113"/>
        <v/>
      </c>
      <c r="R403" s="201"/>
      <c r="S403" s="22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x14ac:dyDescent="0.25">
      <c r="A404" s="8">
        <f t="shared" si="101"/>
        <v>0</v>
      </c>
      <c r="B404" s="7"/>
      <c r="C404" s="7"/>
      <c r="D404" s="10" t="str">
        <f t="shared" si="102"/>
        <v/>
      </c>
      <c r="E404" s="10" t="str">
        <f t="shared" si="103"/>
        <v/>
      </c>
      <c r="F404" s="10" t="str">
        <f t="shared" si="104"/>
        <v/>
      </c>
      <c r="G404" s="10" t="str">
        <f t="shared" si="114"/>
        <v/>
      </c>
      <c r="H404" s="10" t="str">
        <f t="shared" si="105"/>
        <v/>
      </c>
      <c r="I404" s="10" t="str">
        <f t="shared" si="106"/>
        <v/>
      </c>
      <c r="J404" s="10" t="str">
        <f t="shared" si="107"/>
        <v/>
      </c>
      <c r="K404" s="12" t="str">
        <f t="shared" si="108"/>
        <v/>
      </c>
      <c r="L404" s="10" t="str">
        <f t="shared" si="109"/>
        <v/>
      </c>
      <c r="M404" s="13" t="str">
        <f t="shared" si="110"/>
        <v/>
      </c>
      <c r="N404" s="14" t="str">
        <f t="shared" si="111"/>
        <v/>
      </c>
      <c r="O404" s="14" t="str">
        <f t="shared" si="112"/>
        <v/>
      </c>
      <c r="P404" s="15">
        <v>402</v>
      </c>
      <c r="Q404" s="8" t="str">
        <f t="shared" si="113"/>
        <v/>
      </c>
      <c r="R404" s="201"/>
      <c r="S404" s="22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x14ac:dyDescent="0.25">
      <c r="A405" s="8">
        <f t="shared" si="101"/>
        <v>0</v>
      </c>
      <c r="B405" s="7"/>
      <c r="C405" s="7"/>
      <c r="D405" s="10" t="str">
        <f t="shared" si="102"/>
        <v/>
      </c>
      <c r="E405" s="10" t="str">
        <f t="shared" si="103"/>
        <v/>
      </c>
      <c r="F405" s="10" t="str">
        <f t="shared" si="104"/>
        <v/>
      </c>
      <c r="G405" s="10" t="str">
        <f t="shared" si="114"/>
        <v/>
      </c>
      <c r="H405" s="10" t="str">
        <f t="shared" si="105"/>
        <v/>
      </c>
      <c r="I405" s="10" t="str">
        <f t="shared" si="106"/>
        <v/>
      </c>
      <c r="J405" s="10" t="str">
        <f t="shared" si="107"/>
        <v/>
      </c>
      <c r="K405" s="12" t="str">
        <f t="shared" si="108"/>
        <v/>
      </c>
      <c r="L405" s="10" t="str">
        <f t="shared" si="109"/>
        <v/>
      </c>
      <c r="M405" s="13" t="str">
        <f t="shared" si="110"/>
        <v/>
      </c>
      <c r="N405" s="14" t="str">
        <f t="shared" si="111"/>
        <v/>
      </c>
      <c r="O405" s="14" t="str">
        <f t="shared" si="112"/>
        <v/>
      </c>
      <c r="P405" s="15">
        <v>403</v>
      </c>
      <c r="Q405" s="8" t="str">
        <f t="shared" si="113"/>
        <v/>
      </c>
      <c r="R405" s="201"/>
      <c r="S405" s="22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x14ac:dyDescent="0.25">
      <c r="A406" s="8">
        <f t="shared" si="101"/>
        <v>0</v>
      </c>
      <c r="B406" s="7"/>
      <c r="C406" s="7"/>
      <c r="D406" s="10" t="str">
        <f t="shared" si="102"/>
        <v/>
      </c>
      <c r="E406" s="10" t="str">
        <f t="shared" si="103"/>
        <v/>
      </c>
      <c r="F406" s="10" t="str">
        <f t="shared" si="104"/>
        <v/>
      </c>
      <c r="G406" s="10" t="str">
        <f t="shared" si="114"/>
        <v/>
      </c>
      <c r="H406" s="10" t="str">
        <f t="shared" si="105"/>
        <v/>
      </c>
      <c r="I406" s="10" t="str">
        <f t="shared" si="106"/>
        <v/>
      </c>
      <c r="J406" s="10" t="str">
        <f t="shared" si="107"/>
        <v/>
      </c>
      <c r="K406" s="12" t="str">
        <f t="shared" si="108"/>
        <v/>
      </c>
      <c r="L406" s="10" t="str">
        <f t="shared" si="109"/>
        <v/>
      </c>
      <c r="M406" s="13" t="str">
        <f t="shared" si="110"/>
        <v/>
      </c>
      <c r="N406" s="14" t="str">
        <f t="shared" si="111"/>
        <v/>
      </c>
      <c r="O406" s="14" t="str">
        <f t="shared" si="112"/>
        <v/>
      </c>
      <c r="P406" s="15">
        <v>404</v>
      </c>
      <c r="Q406" s="8" t="str">
        <f t="shared" si="113"/>
        <v/>
      </c>
      <c r="R406" s="201"/>
      <c r="S406" s="22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x14ac:dyDescent="0.25">
      <c r="A407" s="8">
        <f t="shared" si="101"/>
        <v>0</v>
      </c>
      <c r="B407" s="7"/>
      <c r="C407" s="7"/>
      <c r="D407" s="10" t="str">
        <f t="shared" si="102"/>
        <v/>
      </c>
      <c r="E407" s="10" t="str">
        <f t="shared" si="103"/>
        <v/>
      </c>
      <c r="F407" s="10" t="str">
        <f t="shared" si="104"/>
        <v/>
      </c>
      <c r="G407" s="10" t="str">
        <f t="shared" si="114"/>
        <v/>
      </c>
      <c r="H407" s="10" t="str">
        <f t="shared" si="105"/>
        <v/>
      </c>
      <c r="I407" s="10" t="str">
        <f t="shared" si="106"/>
        <v/>
      </c>
      <c r="J407" s="10" t="str">
        <f t="shared" si="107"/>
        <v/>
      </c>
      <c r="K407" s="12" t="str">
        <f t="shared" si="108"/>
        <v/>
      </c>
      <c r="L407" s="10" t="str">
        <f t="shared" si="109"/>
        <v/>
      </c>
      <c r="M407" s="13" t="str">
        <f t="shared" si="110"/>
        <v/>
      </c>
      <c r="N407" s="14" t="str">
        <f t="shared" si="111"/>
        <v/>
      </c>
      <c r="O407" s="14" t="str">
        <f t="shared" si="112"/>
        <v/>
      </c>
      <c r="P407" s="15">
        <v>405</v>
      </c>
      <c r="Q407" s="8" t="str">
        <f t="shared" si="113"/>
        <v/>
      </c>
      <c r="R407" s="201"/>
      <c r="S407" s="22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x14ac:dyDescent="0.25">
      <c r="A408" s="8">
        <f t="shared" si="101"/>
        <v>0</v>
      </c>
      <c r="B408" s="7"/>
      <c r="C408" s="7"/>
      <c r="D408" s="10" t="str">
        <f t="shared" si="102"/>
        <v/>
      </c>
      <c r="E408" s="10" t="str">
        <f t="shared" si="103"/>
        <v/>
      </c>
      <c r="F408" s="10" t="str">
        <f t="shared" si="104"/>
        <v/>
      </c>
      <c r="G408" s="10" t="str">
        <f t="shared" si="114"/>
        <v/>
      </c>
      <c r="H408" s="10" t="str">
        <f t="shared" si="105"/>
        <v/>
      </c>
      <c r="I408" s="10" t="str">
        <f t="shared" si="106"/>
        <v/>
      </c>
      <c r="J408" s="10" t="str">
        <f t="shared" si="107"/>
        <v/>
      </c>
      <c r="K408" s="12" t="str">
        <f t="shared" si="108"/>
        <v/>
      </c>
      <c r="L408" s="10" t="str">
        <f t="shared" si="109"/>
        <v/>
      </c>
      <c r="M408" s="13" t="str">
        <f t="shared" si="110"/>
        <v/>
      </c>
      <c r="N408" s="14" t="str">
        <f t="shared" si="111"/>
        <v/>
      </c>
      <c r="O408" s="14" t="str">
        <f t="shared" si="112"/>
        <v/>
      </c>
      <c r="P408" s="15">
        <v>406</v>
      </c>
      <c r="Q408" s="8" t="str">
        <f t="shared" si="113"/>
        <v/>
      </c>
      <c r="R408" s="201"/>
      <c r="S408" s="22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x14ac:dyDescent="0.25">
      <c r="A409" s="8">
        <f t="shared" si="101"/>
        <v>0</v>
      </c>
      <c r="B409" s="7"/>
      <c r="C409" s="7"/>
      <c r="D409" s="10" t="str">
        <f t="shared" si="102"/>
        <v/>
      </c>
      <c r="E409" s="10" t="str">
        <f t="shared" si="103"/>
        <v/>
      </c>
      <c r="F409" s="10" t="str">
        <f t="shared" si="104"/>
        <v/>
      </c>
      <c r="G409" s="10" t="str">
        <f t="shared" si="114"/>
        <v/>
      </c>
      <c r="H409" s="10" t="str">
        <f t="shared" si="105"/>
        <v/>
      </c>
      <c r="I409" s="10" t="str">
        <f t="shared" si="106"/>
        <v/>
      </c>
      <c r="J409" s="10" t="str">
        <f t="shared" si="107"/>
        <v/>
      </c>
      <c r="K409" s="12" t="str">
        <f t="shared" si="108"/>
        <v/>
      </c>
      <c r="L409" s="10" t="str">
        <f t="shared" si="109"/>
        <v/>
      </c>
      <c r="M409" s="13" t="str">
        <f t="shared" si="110"/>
        <v/>
      </c>
      <c r="N409" s="14" t="str">
        <f t="shared" si="111"/>
        <v/>
      </c>
      <c r="O409" s="14" t="str">
        <f t="shared" si="112"/>
        <v/>
      </c>
      <c r="P409" s="15">
        <v>407</v>
      </c>
      <c r="Q409" s="8" t="str">
        <f t="shared" si="113"/>
        <v/>
      </c>
      <c r="R409" s="201"/>
      <c r="S409" s="22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x14ac:dyDescent="0.25">
      <c r="A410" s="8">
        <f t="shared" si="101"/>
        <v>0</v>
      </c>
      <c r="B410" s="7"/>
      <c r="C410" s="7"/>
      <c r="D410" s="10" t="str">
        <f t="shared" si="102"/>
        <v/>
      </c>
      <c r="E410" s="10" t="str">
        <f t="shared" si="103"/>
        <v/>
      </c>
      <c r="F410" s="10" t="str">
        <f t="shared" si="104"/>
        <v/>
      </c>
      <c r="G410" s="10" t="str">
        <f t="shared" si="114"/>
        <v/>
      </c>
      <c r="H410" s="10" t="str">
        <f t="shared" si="105"/>
        <v/>
      </c>
      <c r="I410" s="10" t="str">
        <f t="shared" si="106"/>
        <v/>
      </c>
      <c r="J410" s="10" t="str">
        <f t="shared" si="107"/>
        <v/>
      </c>
      <c r="K410" s="12" t="str">
        <f t="shared" si="108"/>
        <v/>
      </c>
      <c r="L410" s="10" t="str">
        <f t="shared" si="109"/>
        <v/>
      </c>
      <c r="M410" s="13" t="str">
        <f t="shared" si="110"/>
        <v/>
      </c>
      <c r="N410" s="14" t="str">
        <f t="shared" si="111"/>
        <v/>
      </c>
      <c r="O410" s="14" t="str">
        <f t="shared" si="112"/>
        <v/>
      </c>
      <c r="P410" s="15">
        <v>408</v>
      </c>
      <c r="Q410" s="8" t="str">
        <f t="shared" si="113"/>
        <v/>
      </c>
      <c r="R410" s="201"/>
      <c r="S410" s="22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x14ac:dyDescent="0.25">
      <c r="A411" s="8">
        <f t="shared" si="101"/>
        <v>0</v>
      </c>
      <c r="B411" s="7"/>
      <c r="C411" s="7"/>
      <c r="D411" s="10" t="str">
        <f t="shared" si="102"/>
        <v/>
      </c>
      <c r="E411" s="10" t="str">
        <f t="shared" si="103"/>
        <v/>
      </c>
      <c r="F411" s="10" t="str">
        <f t="shared" si="104"/>
        <v/>
      </c>
      <c r="G411" s="10" t="str">
        <f t="shared" si="114"/>
        <v/>
      </c>
      <c r="H411" s="10" t="str">
        <f t="shared" si="105"/>
        <v/>
      </c>
      <c r="I411" s="10" t="str">
        <f t="shared" si="106"/>
        <v/>
      </c>
      <c r="J411" s="10" t="str">
        <f t="shared" si="107"/>
        <v/>
      </c>
      <c r="K411" s="12" t="str">
        <f t="shared" si="108"/>
        <v/>
      </c>
      <c r="L411" s="10" t="str">
        <f t="shared" si="109"/>
        <v/>
      </c>
      <c r="M411" s="13" t="str">
        <f t="shared" si="110"/>
        <v/>
      </c>
      <c r="N411" s="14" t="str">
        <f t="shared" si="111"/>
        <v/>
      </c>
      <c r="O411" s="14" t="str">
        <f t="shared" si="112"/>
        <v/>
      </c>
      <c r="P411" s="15">
        <v>409</v>
      </c>
      <c r="Q411" s="8" t="str">
        <f t="shared" si="113"/>
        <v/>
      </c>
      <c r="R411" s="201"/>
      <c r="S411" s="22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x14ac:dyDescent="0.25">
      <c r="A412" s="8">
        <f t="shared" si="101"/>
        <v>0</v>
      </c>
      <c r="B412" s="7"/>
      <c r="C412" s="7"/>
      <c r="D412" s="10" t="str">
        <f t="shared" si="102"/>
        <v/>
      </c>
      <c r="E412" s="10" t="str">
        <f t="shared" si="103"/>
        <v/>
      </c>
      <c r="F412" s="10" t="str">
        <f t="shared" si="104"/>
        <v/>
      </c>
      <c r="G412" s="10" t="str">
        <f t="shared" si="114"/>
        <v/>
      </c>
      <c r="H412" s="10" t="str">
        <f t="shared" si="105"/>
        <v/>
      </c>
      <c r="I412" s="10" t="str">
        <f t="shared" si="106"/>
        <v/>
      </c>
      <c r="J412" s="10" t="str">
        <f t="shared" si="107"/>
        <v/>
      </c>
      <c r="K412" s="12" t="str">
        <f t="shared" si="108"/>
        <v/>
      </c>
      <c r="L412" s="10" t="str">
        <f t="shared" si="109"/>
        <v/>
      </c>
      <c r="M412" s="13" t="str">
        <f t="shared" si="110"/>
        <v/>
      </c>
      <c r="N412" s="14" t="str">
        <f t="shared" si="111"/>
        <v/>
      </c>
      <c r="O412" s="14" t="str">
        <f t="shared" si="112"/>
        <v/>
      </c>
      <c r="P412" s="15">
        <v>410</v>
      </c>
      <c r="Q412" s="8" t="str">
        <f t="shared" si="113"/>
        <v/>
      </c>
      <c r="R412" s="201"/>
      <c r="S412" s="22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x14ac:dyDescent="0.25">
      <c r="A413" s="8">
        <f t="shared" si="101"/>
        <v>0</v>
      </c>
      <c r="B413" s="7"/>
      <c r="C413" s="7"/>
      <c r="D413" s="10" t="str">
        <f t="shared" si="102"/>
        <v/>
      </c>
      <c r="E413" s="10" t="str">
        <f t="shared" si="103"/>
        <v/>
      </c>
      <c r="F413" s="10" t="str">
        <f t="shared" si="104"/>
        <v/>
      </c>
      <c r="G413" s="10" t="str">
        <f t="shared" si="114"/>
        <v/>
      </c>
      <c r="H413" s="10" t="str">
        <f t="shared" si="105"/>
        <v/>
      </c>
      <c r="I413" s="10" t="str">
        <f t="shared" si="106"/>
        <v/>
      </c>
      <c r="J413" s="10" t="str">
        <f t="shared" si="107"/>
        <v/>
      </c>
      <c r="K413" s="12" t="str">
        <f t="shared" si="108"/>
        <v/>
      </c>
      <c r="L413" s="10" t="str">
        <f t="shared" si="109"/>
        <v/>
      </c>
      <c r="M413" s="13" t="str">
        <f t="shared" si="110"/>
        <v/>
      </c>
      <c r="N413" s="14" t="str">
        <f t="shared" si="111"/>
        <v/>
      </c>
      <c r="O413" s="14" t="str">
        <f t="shared" si="112"/>
        <v/>
      </c>
      <c r="P413" s="15">
        <v>411</v>
      </c>
      <c r="Q413" s="8" t="str">
        <f t="shared" si="113"/>
        <v/>
      </c>
      <c r="R413" s="201"/>
      <c r="S413" s="22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x14ac:dyDescent="0.25">
      <c r="A414" s="8">
        <f t="shared" si="101"/>
        <v>0</v>
      </c>
      <c r="B414" s="7"/>
      <c r="C414" s="7"/>
      <c r="D414" s="10" t="str">
        <f t="shared" si="102"/>
        <v/>
      </c>
      <c r="E414" s="10" t="str">
        <f t="shared" si="103"/>
        <v/>
      </c>
      <c r="F414" s="10" t="str">
        <f t="shared" si="104"/>
        <v/>
      </c>
      <c r="G414" s="10" t="str">
        <f t="shared" si="114"/>
        <v/>
      </c>
      <c r="H414" s="10" t="str">
        <f t="shared" si="105"/>
        <v/>
      </c>
      <c r="I414" s="10" t="str">
        <f t="shared" si="106"/>
        <v/>
      </c>
      <c r="J414" s="10" t="str">
        <f t="shared" si="107"/>
        <v/>
      </c>
      <c r="K414" s="12" t="str">
        <f t="shared" si="108"/>
        <v/>
      </c>
      <c r="L414" s="10" t="str">
        <f t="shared" si="109"/>
        <v/>
      </c>
      <c r="M414" s="13" t="str">
        <f t="shared" si="110"/>
        <v/>
      </c>
      <c r="N414" s="14" t="str">
        <f t="shared" si="111"/>
        <v/>
      </c>
      <c r="O414" s="14" t="str">
        <f t="shared" si="112"/>
        <v/>
      </c>
      <c r="P414" s="15">
        <v>412</v>
      </c>
      <c r="Q414" s="8" t="str">
        <f t="shared" si="113"/>
        <v/>
      </c>
      <c r="R414" s="201"/>
      <c r="S414" s="22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x14ac:dyDescent="0.25">
      <c r="A415" s="8">
        <f t="shared" si="101"/>
        <v>0</v>
      </c>
      <c r="B415" s="7"/>
      <c r="C415" s="7"/>
      <c r="D415" s="10" t="str">
        <f t="shared" si="102"/>
        <v/>
      </c>
      <c r="E415" s="10" t="str">
        <f t="shared" si="103"/>
        <v/>
      </c>
      <c r="F415" s="10" t="str">
        <f t="shared" si="104"/>
        <v/>
      </c>
      <c r="G415" s="10" t="str">
        <f t="shared" si="114"/>
        <v/>
      </c>
      <c r="H415" s="10" t="str">
        <f t="shared" si="105"/>
        <v/>
      </c>
      <c r="I415" s="10" t="str">
        <f t="shared" si="106"/>
        <v/>
      </c>
      <c r="J415" s="10" t="str">
        <f t="shared" si="107"/>
        <v/>
      </c>
      <c r="K415" s="12" t="str">
        <f t="shared" si="108"/>
        <v/>
      </c>
      <c r="L415" s="10" t="str">
        <f t="shared" si="109"/>
        <v/>
      </c>
      <c r="M415" s="13" t="str">
        <f t="shared" si="110"/>
        <v/>
      </c>
      <c r="N415" s="14" t="str">
        <f t="shared" si="111"/>
        <v/>
      </c>
      <c r="O415" s="14" t="str">
        <f t="shared" si="112"/>
        <v/>
      </c>
      <c r="P415" s="15">
        <v>413</v>
      </c>
      <c r="Q415" s="8" t="str">
        <f t="shared" si="113"/>
        <v/>
      </c>
      <c r="R415" s="201"/>
      <c r="S415" s="22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x14ac:dyDescent="0.25">
      <c r="A416" s="8">
        <f t="shared" si="101"/>
        <v>0</v>
      </c>
      <c r="B416" s="7"/>
      <c r="C416" s="7"/>
      <c r="D416" s="10" t="str">
        <f t="shared" si="102"/>
        <v/>
      </c>
      <c r="E416" s="10" t="str">
        <f t="shared" si="103"/>
        <v/>
      </c>
      <c r="F416" s="10" t="str">
        <f t="shared" si="104"/>
        <v/>
      </c>
      <c r="G416" s="10" t="str">
        <f t="shared" si="114"/>
        <v/>
      </c>
      <c r="H416" s="10" t="str">
        <f t="shared" si="105"/>
        <v/>
      </c>
      <c r="I416" s="10" t="str">
        <f t="shared" si="106"/>
        <v/>
      </c>
      <c r="J416" s="10" t="str">
        <f t="shared" si="107"/>
        <v/>
      </c>
      <c r="K416" s="12" t="str">
        <f t="shared" si="108"/>
        <v/>
      </c>
      <c r="L416" s="10" t="str">
        <f t="shared" si="109"/>
        <v/>
      </c>
      <c r="M416" s="13" t="str">
        <f t="shared" si="110"/>
        <v/>
      </c>
      <c r="N416" s="14" t="str">
        <f t="shared" si="111"/>
        <v/>
      </c>
      <c r="O416" s="14" t="str">
        <f t="shared" si="112"/>
        <v/>
      </c>
      <c r="P416" s="15">
        <v>414</v>
      </c>
      <c r="Q416" s="8" t="str">
        <f t="shared" si="113"/>
        <v/>
      </c>
      <c r="R416" s="201"/>
      <c r="S416" s="22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x14ac:dyDescent="0.25">
      <c r="A417" s="8">
        <f t="shared" si="101"/>
        <v>0</v>
      </c>
      <c r="B417" s="7"/>
      <c r="C417" s="7"/>
      <c r="D417" s="10" t="str">
        <f t="shared" si="102"/>
        <v/>
      </c>
      <c r="E417" s="10" t="str">
        <f t="shared" si="103"/>
        <v/>
      </c>
      <c r="F417" s="10" t="str">
        <f t="shared" si="104"/>
        <v/>
      </c>
      <c r="G417" s="10" t="str">
        <f t="shared" si="114"/>
        <v/>
      </c>
      <c r="H417" s="10" t="str">
        <f t="shared" si="105"/>
        <v/>
      </c>
      <c r="I417" s="10" t="str">
        <f t="shared" si="106"/>
        <v/>
      </c>
      <c r="J417" s="10" t="str">
        <f t="shared" si="107"/>
        <v/>
      </c>
      <c r="K417" s="12" t="str">
        <f t="shared" si="108"/>
        <v/>
      </c>
      <c r="L417" s="10" t="str">
        <f t="shared" si="109"/>
        <v/>
      </c>
      <c r="M417" s="13" t="str">
        <f t="shared" si="110"/>
        <v/>
      </c>
      <c r="N417" s="14" t="str">
        <f t="shared" si="111"/>
        <v/>
      </c>
      <c r="O417" s="14" t="str">
        <f t="shared" si="112"/>
        <v/>
      </c>
      <c r="P417" s="15">
        <v>415</v>
      </c>
      <c r="Q417" s="8" t="str">
        <f t="shared" si="113"/>
        <v/>
      </c>
      <c r="R417" s="201"/>
      <c r="S417" s="22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x14ac:dyDescent="0.25">
      <c r="A418" s="8">
        <f t="shared" si="101"/>
        <v>0</v>
      </c>
      <c r="B418" s="7"/>
      <c r="C418" s="7"/>
      <c r="D418" s="10" t="str">
        <f t="shared" si="102"/>
        <v/>
      </c>
      <c r="E418" s="10" t="str">
        <f t="shared" si="103"/>
        <v/>
      </c>
      <c r="F418" s="10" t="str">
        <f t="shared" si="104"/>
        <v/>
      </c>
      <c r="G418" s="10" t="str">
        <f t="shared" si="114"/>
        <v/>
      </c>
      <c r="H418" s="10" t="str">
        <f t="shared" si="105"/>
        <v/>
      </c>
      <c r="I418" s="10" t="str">
        <f t="shared" si="106"/>
        <v/>
      </c>
      <c r="J418" s="10" t="str">
        <f t="shared" si="107"/>
        <v/>
      </c>
      <c r="K418" s="12" t="str">
        <f t="shared" si="108"/>
        <v/>
      </c>
      <c r="L418" s="10" t="str">
        <f t="shared" si="109"/>
        <v/>
      </c>
      <c r="M418" s="13" t="str">
        <f t="shared" si="110"/>
        <v/>
      </c>
      <c r="N418" s="14" t="str">
        <f t="shared" si="111"/>
        <v/>
      </c>
      <c r="O418" s="14" t="str">
        <f t="shared" si="112"/>
        <v/>
      </c>
      <c r="P418" s="15">
        <v>416</v>
      </c>
      <c r="Q418" s="8" t="str">
        <f t="shared" si="113"/>
        <v/>
      </c>
      <c r="R418" s="201"/>
      <c r="S418" s="22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x14ac:dyDescent="0.25">
      <c r="A419" s="8">
        <f t="shared" si="101"/>
        <v>0</v>
      </c>
      <c r="B419" s="7"/>
      <c r="C419" s="7"/>
      <c r="D419" s="10" t="str">
        <f t="shared" si="102"/>
        <v/>
      </c>
      <c r="E419" s="10" t="str">
        <f t="shared" si="103"/>
        <v/>
      </c>
      <c r="F419" s="10" t="str">
        <f t="shared" si="104"/>
        <v/>
      </c>
      <c r="G419" s="10" t="str">
        <f t="shared" si="114"/>
        <v/>
      </c>
      <c r="H419" s="10" t="str">
        <f t="shared" si="105"/>
        <v/>
      </c>
      <c r="I419" s="10" t="str">
        <f t="shared" si="106"/>
        <v/>
      </c>
      <c r="J419" s="10" t="str">
        <f t="shared" si="107"/>
        <v/>
      </c>
      <c r="K419" s="12" t="str">
        <f t="shared" si="108"/>
        <v/>
      </c>
      <c r="L419" s="10" t="str">
        <f t="shared" si="109"/>
        <v/>
      </c>
      <c r="M419" s="13" t="str">
        <f t="shared" si="110"/>
        <v/>
      </c>
      <c r="N419" s="14" t="str">
        <f t="shared" si="111"/>
        <v/>
      </c>
      <c r="O419" s="14" t="str">
        <f t="shared" si="112"/>
        <v/>
      </c>
      <c r="P419" s="15">
        <v>417</v>
      </c>
      <c r="Q419" s="8" t="str">
        <f t="shared" si="113"/>
        <v/>
      </c>
      <c r="R419" s="201"/>
      <c r="S419" s="22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x14ac:dyDescent="0.25">
      <c r="A420" s="8">
        <f t="shared" si="101"/>
        <v>0</v>
      </c>
      <c r="B420" s="7"/>
      <c r="C420" s="7"/>
      <c r="D420" s="10" t="str">
        <f t="shared" si="102"/>
        <v/>
      </c>
      <c r="E420" s="10" t="str">
        <f t="shared" si="103"/>
        <v/>
      </c>
      <c r="F420" s="10" t="str">
        <f t="shared" si="104"/>
        <v/>
      </c>
      <c r="G420" s="10" t="str">
        <f t="shared" si="114"/>
        <v/>
      </c>
      <c r="H420" s="10" t="str">
        <f t="shared" si="105"/>
        <v/>
      </c>
      <c r="I420" s="10" t="str">
        <f t="shared" si="106"/>
        <v/>
      </c>
      <c r="J420" s="10" t="str">
        <f t="shared" si="107"/>
        <v/>
      </c>
      <c r="K420" s="12" t="str">
        <f t="shared" si="108"/>
        <v/>
      </c>
      <c r="L420" s="10" t="str">
        <f t="shared" si="109"/>
        <v/>
      </c>
      <c r="M420" s="13" t="str">
        <f t="shared" si="110"/>
        <v/>
      </c>
      <c r="N420" s="14" t="str">
        <f t="shared" si="111"/>
        <v/>
      </c>
      <c r="O420" s="14" t="str">
        <f t="shared" si="112"/>
        <v/>
      </c>
      <c r="P420" s="15">
        <v>418</v>
      </c>
      <c r="Q420" s="8" t="str">
        <f t="shared" si="113"/>
        <v/>
      </c>
      <c r="R420" s="201"/>
      <c r="S420" s="22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x14ac:dyDescent="0.25">
      <c r="A421" s="8">
        <f t="shared" si="101"/>
        <v>0</v>
      </c>
      <c r="B421" s="7"/>
      <c r="C421" s="7"/>
      <c r="D421" s="10" t="str">
        <f t="shared" si="102"/>
        <v/>
      </c>
      <c r="E421" s="10" t="str">
        <f t="shared" si="103"/>
        <v/>
      </c>
      <c r="F421" s="10" t="str">
        <f t="shared" si="104"/>
        <v/>
      </c>
      <c r="G421" s="10" t="str">
        <f t="shared" si="114"/>
        <v/>
      </c>
      <c r="H421" s="10" t="str">
        <f t="shared" si="105"/>
        <v/>
      </c>
      <c r="I421" s="10" t="str">
        <f t="shared" si="106"/>
        <v/>
      </c>
      <c r="J421" s="10" t="str">
        <f t="shared" si="107"/>
        <v/>
      </c>
      <c r="K421" s="12" t="str">
        <f t="shared" si="108"/>
        <v/>
      </c>
      <c r="L421" s="10" t="str">
        <f t="shared" si="109"/>
        <v/>
      </c>
      <c r="M421" s="13" t="str">
        <f t="shared" si="110"/>
        <v/>
      </c>
      <c r="N421" s="14" t="str">
        <f t="shared" si="111"/>
        <v/>
      </c>
      <c r="O421" s="14" t="str">
        <f t="shared" si="112"/>
        <v/>
      </c>
      <c r="P421" s="15">
        <v>419</v>
      </c>
      <c r="Q421" s="8" t="str">
        <f t="shared" si="113"/>
        <v/>
      </c>
      <c r="R421" s="201"/>
      <c r="S421" s="22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x14ac:dyDescent="0.25">
      <c r="A422" s="8">
        <f t="shared" si="101"/>
        <v>0</v>
      </c>
      <c r="B422" s="7"/>
      <c r="C422" s="7"/>
      <c r="D422" s="10" t="str">
        <f t="shared" si="102"/>
        <v/>
      </c>
      <c r="E422" s="10" t="str">
        <f t="shared" si="103"/>
        <v/>
      </c>
      <c r="F422" s="10" t="str">
        <f t="shared" si="104"/>
        <v/>
      </c>
      <c r="G422" s="10" t="str">
        <f t="shared" si="114"/>
        <v/>
      </c>
      <c r="H422" s="10" t="str">
        <f t="shared" si="105"/>
        <v/>
      </c>
      <c r="I422" s="10" t="str">
        <f t="shared" si="106"/>
        <v/>
      </c>
      <c r="J422" s="10" t="str">
        <f t="shared" si="107"/>
        <v/>
      </c>
      <c r="K422" s="12" t="str">
        <f t="shared" si="108"/>
        <v/>
      </c>
      <c r="L422" s="10" t="str">
        <f t="shared" si="109"/>
        <v/>
      </c>
      <c r="M422" s="13" t="str">
        <f t="shared" si="110"/>
        <v/>
      </c>
      <c r="N422" s="14" t="str">
        <f t="shared" si="111"/>
        <v/>
      </c>
      <c r="O422" s="14" t="str">
        <f t="shared" si="112"/>
        <v/>
      </c>
      <c r="P422" s="15">
        <v>420</v>
      </c>
      <c r="Q422" s="8" t="str">
        <f t="shared" si="113"/>
        <v/>
      </c>
      <c r="R422" s="201"/>
      <c r="S422" s="22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x14ac:dyDescent="0.25">
      <c r="A423" s="8">
        <f t="shared" si="101"/>
        <v>0</v>
      </c>
      <c r="B423" s="7"/>
      <c r="C423" s="7"/>
      <c r="D423" s="10" t="str">
        <f t="shared" si="102"/>
        <v/>
      </c>
      <c r="E423" s="10" t="str">
        <f t="shared" si="103"/>
        <v/>
      </c>
      <c r="F423" s="10" t="str">
        <f t="shared" si="104"/>
        <v/>
      </c>
      <c r="G423" s="10" t="str">
        <f t="shared" si="114"/>
        <v/>
      </c>
      <c r="H423" s="10" t="str">
        <f t="shared" si="105"/>
        <v/>
      </c>
      <c r="I423" s="10" t="str">
        <f t="shared" si="106"/>
        <v/>
      </c>
      <c r="J423" s="10" t="str">
        <f t="shared" si="107"/>
        <v/>
      </c>
      <c r="K423" s="12" t="str">
        <f t="shared" si="108"/>
        <v/>
      </c>
      <c r="L423" s="10" t="str">
        <f t="shared" si="109"/>
        <v/>
      </c>
      <c r="M423" s="13" t="str">
        <f t="shared" si="110"/>
        <v/>
      </c>
      <c r="N423" s="14" t="str">
        <f t="shared" si="111"/>
        <v/>
      </c>
      <c r="O423" s="14" t="str">
        <f t="shared" si="112"/>
        <v/>
      </c>
      <c r="P423" s="15">
        <v>421</v>
      </c>
      <c r="Q423" s="8" t="str">
        <f t="shared" si="113"/>
        <v/>
      </c>
      <c r="R423" s="201"/>
      <c r="S423" s="22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x14ac:dyDescent="0.25">
      <c r="A424" s="8">
        <f t="shared" si="101"/>
        <v>0</v>
      </c>
      <c r="B424" s="7"/>
      <c r="C424" s="7"/>
      <c r="D424" s="10" t="str">
        <f t="shared" si="102"/>
        <v/>
      </c>
      <c r="E424" s="10" t="str">
        <f t="shared" si="103"/>
        <v/>
      </c>
      <c r="F424" s="10" t="str">
        <f t="shared" si="104"/>
        <v/>
      </c>
      <c r="G424" s="10" t="str">
        <f t="shared" si="114"/>
        <v/>
      </c>
      <c r="H424" s="10" t="str">
        <f t="shared" si="105"/>
        <v/>
      </c>
      <c r="I424" s="10" t="str">
        <f t="shared" si="106"/>
        <v/>
      </c>
      <c r="J424" s="10" t="str">
        <f t="shared" si="107"/>
        <v/>
      </c>
      <c r="K424" s="12" t="str">
        <f t="shared" si="108"/>
        <v/>
      </c>
      <c r="L424" s="10" t="str">
        <f t="shared" si="109"/>
        <v/>
      </c>
      <c r="M424" s="13" t="str">
        <f t="shared" si="110"/>
        <v/>
      </c>
      <c r="N424" s="14" t="str">
        <f t="shared" si="111"/>
        <v/>
      </c>
      <c r="O424" s="14" t="str">
        <f t="shared" si="112"/>
        <v/>
      </c>
      <c r="P424" s="15">
        <v>422</v>
      </c>
      <c r="Q424" s="8" t="str">
        <f t="shared" si="113"/>
        <v/>
      </c>
      <c r="R424" s="201"/>
      <c r="S424" s="22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x14ac:dyDescent="0.25">
      <c r="A425" s="8">
        <f t="shared" si="101"/>
        <v>0</v>
      </c>
      <c r="B425" s="7"/>
      <c r="C425" s="7"/>
      <c r="D425" s="10" t="str">
        <f t="shared" si="102"/>
        <v/>
      </c>
      <c r="E425" s="10" t="str">
        <f t="shared" si="103"/>
        <v/>
      </c>
      <c r="F425" s="10" t="str">
        <f t="shared" si="104"/>
        <v/>
      </c>
      <c r="G425" s="10" t="str">
        <f t="shared" si="114"/>
        <v/>
      </c>
      <c r="H425" s="10" t="str">
        <f t="shared" si="105"/>
        <v/>
      </c>
      <c r="I425" s="10" t="str">
        <f t="shared" si="106"/>
        <v/>
      </c>
      <c r="J425" s="10" t="str">
        <f t="shared" si="107"/>
        <v/>
      </c>
      <c r="K425" s="12" t="str">
        <f t="shared" si="108"/>
        <v/>
      </c>
      <c r="L425" s="10" t="str">
        <f t="shared" si="109"/>
        <v/>
      </c>
      <c r="M425" s="13" t="str">
        <f t="shared" si="110"/>
        <v/>
      </c>
      <c r="N425" s="14" t="str">
        <f t="shared" si="111"/>
        <v/>
      </c>
      <c r="O425" s="14" t="str">
        <f t="shared" si="112"/>
        <v/>
      </c>
      <c r="P425" s="15">
        <v>423</v>
      </c>
      <c r="Q425" s="8" t="str">
        <f t="shared" si="113"/>
        <v/>
      </c>
      <c r="R425" s="201"/>
      <c r="S425" s="22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x14ac:dyDescent="0.25">
      <c r="A426" s="8">
        <f t="shared" si="101"/>
        <v>0</v>
      </c>
      <c r="B426" s="7"/>
      <c r="C426" s="7"/>
      <c r="D426" s="10" t="str">
        <f t="shared" si="102"/>
        <v/>
      </c>
      <c r="E426" s="10" t="str">
        <f t="shared" si="103"/>
        <v/>
      </c>
      <c r="F426" s="10" t="str">
        <f t="shared" si="104"/>
        <v/>
      </c>
      <c r="G426" s="10" t="str">
        <f t="shared" si="114"/>
        <v/>
      </c>
      <c r="H426" s="10" t="str">
        <f t="shared" si="105"/>
        <v/>
      </c>
      <c r="I426" s="10" t="str">
        <f t="shared" si="106"/>
        <v/>
      </c>
      <c r="J426" s="10" t="str">
        <f t="shared" si="107"/>
        <v/>
      </c>
      <c r="K426" s="12" t="str">
        <f t="shared" si="108"/>
        <v/>
      </c>
      <c r="L426" s="10" t="str">
        <f t="shared" si="109"/>
        <v/>
      </c>
      <c r="M426" s="13" t="str">
        <f t="shared" si="110"/>
        <v/>
      </c>
      <c r="N426" s="14" t="str">
        <f t="shared" si="111"/>
        <v/>
      </c>
      <c r="O426" s="14" t="str">
        <f t="shared" si="112"/>
        <v/>
      </c>
      <c r="P426" s="15">
        <v>424</v>
      </c>
      <c r="Q426" s="8" t="str">
        <f t="shared" si="113"/>
        <v/>
      </c>
      <c r="R426" s="201"/>
      <c r="S426" s="22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x14ac:dyDescent="0.25">
      <c r="A427" s="8">
        <f t="shared" si="101"/>
        <v>0</v>
      </c>
      <c r="B427" s="7"/>
      <c r="C427" s="7"/>
      <c r="D427" s="10" t="str">
        <f t="shared" si="102"/>
        <v/>
      </c>
      <c r="E427" s="10" t="str">
        <f t="shared" si="103"/>
        <v/>
      </c>
      <c r="F427" s="10" t="str">
        <f t="shared" si="104"/>
        <v/>
      </c>
      <c r="G427" s="10" t="str">
        <f t="shared" si="114"/>
        <v/>
      </c>
      <c r="H427" s="10" t="str">
        <f t="shared" si="105"/>
        <v/>
      </c>
      <c r="I427" s="10" t="str">
        <f t="shared" si="106"/>
        <v/>
      </c>
      <c r="J427" s="10" t="str">
        <f t="shared" si="107"/>
        <v/>
      </c>
      <c r="K427" s="12" t="str">
        <f t="shared" si="108"/>
        <v/>
      </c>
      <c r="L427" s="10" t="str">
        <f t="shared" si="109"/>
        <v/>
      </c>
      <c r="M427" s="13" t="str">
        <f t="shared" si="110"/>
        <v/>
      </c>
      <c r="N427" s="14" t="str">
        <f t="shared" si="111"/>
        <v/>
      </c>
      <c r="O427" s="14" t="str">
        <f t="shared" si="112"/>
        <v/>
      </c>
      <c r="P427" s="15">
        <v>425</v>
      </c>
      <c r="Q427" s="8" t="str">
        <f t="shared" si="113"/>
        <v/>
      </c>
      <c r="R427" s="201"/>
      <c r="S427" s="22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x14ac:dyDescent="0.25">
      <c r="A428" s="8">
        <f t="shared" si="101"/>
        <v>0</v>
      </c>
      <c r="B428" s="7"/>
      <c r="C428" s="7"/>
      <c r="D428" s="10" t="str">
        <f t="shared" si="102"/>
        <v/>
      </c>
      <c r="E428" s="10" t="str">
        <f t="shared" si="103"/>
        <v/>
      </c>
      <c r="F428" s="10" t="str">
        <f t="shared" si="104"/>
        <v/>
      </c>
      <c r="G428" s="10" t="str">
        <f t="shared" si="114"/>
        <v/>
      </c>
      <c r="H428" s="10" t="str">
        <f t="shared" si="105"/>
        <v/>
      </c>
      <c r="I428" s="10" t="str">
        <f t="shared" si="106"/>
        <v/>
      </c>
      <c r="J428" s="10" t="str">
        <f t="shared" si="107"/>
        <v/>
      </c>
      <c r="K428" s="12" t="str">
        <f t="shared" si="108"/>
        <v/>
      </c>
      <c r="L428" s="10" t="str">
        <f t="shared" si="109"/>
        <v/>
      </c>
      <c r="M428" s="13" t="str">
        <f t="shared" si="110"/>
        <v/>
      </c>
      <c r="N428" s="14" t="str">
        <f t="shared" si="111"/>
        <v/>
      </c>
      <c r="O428" s="14" t="str">
        <f t="shared" si="112"/>
        <v/>
      </c>
      <c r="P428" s="15">
        <v>426</v>
      </c>
      <c r="Q428" s="8" t="str">
        <f t="shared" si="113"/>
        <v/>
      </c>
      <c r="R428" s="201"/>
      <c r="S428" s="22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x14ac:dyDescent="0.25">
      <c r="A429" s="8">
        <f t="shared" si="101"/>
        <v>0</v>
      </c>
      <c r="B429" s="7"/>
      <c r="C429" s="7"/>
      <c r="D429" s="10" t="str">
        <f t="shared" si="102"/>
        <v/>
      </c>
      <c r="E429" s="10" t="str">
        <f t="shared" si="103"/>
        <v/>
      </c>
      <c r="F429" s="10" t="str">
        <f t="shared" si="104"/>
        <v/>
      </c>
      <c r="G429" s="10" t="str">
        <f t="shared" si="114"/>
        <v/>
      </c>
      <c r="H429" s="10" t="str">
        <f t="shared" si="105"/>
        <v/>
      </c>
      <c r="I429" s="10" t="str">
        <f t="shared" si="106"/>
        <v/>
      </c>
      <c r="J429" s="10" t="str">
        <f t="shared" si="107"/>
        <v/>
      </c>
      <c r="K429" s="12" t="str">
        <f t="shared" si="108"/>
        <v/>
      </c>
      <c r="L429" s="10" t="str">
        <f t="shared" si="109"/>
        <v/>
      </c>
      <c r="M429" s="13" t="str">
        <f t="shared" si="110"/>
        <v/>
      </c>
      <c r="N429" s="14" t="str">
        <f t="shared" si="111"/>
        <v/>
      </c>
      <c r="O429" s="14" t="str">
        <f t="shared" si="112"/>
        <v/>
      </c>
      <c r="P429" s="15">
        <v>427</v>
      </c>
      <c r="Q429" s="8" t="str">
        <f t="shared" si="113"/>
        <v/>
      </c>
      <c r="R429" s="201"/>
      <c r="S429" s="22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x14ac:dyDescent="0.25">
      <c r="A430" s="8">
        <f t="shared" si="101"/>
        <v>0</v>
      </c>
      <c r="B430" s="7"/>
      <c r="C430" s="7"/>
      <c r="D430" s="10" t="str">
        <f t="shared" si="102"/>
        <v/>
      </c>
      <c r="E430" s="10" t="str">
        <f t="shared" si="103"/>
        <v/>
      </c>
      <c r="F430" s="10" t="str">
        <f t="shared" si="104"/>
        <v/>
      </c>
      <c r="G430" s="10" t="str">
        <f t="shared" si="114"/>
        <v/>
      </c>
      <c r="H430" s="10" t="str">
        <f t="shared" si="105"/>
        <v/>
      </c>
      <c r="I430" s="10" t="str">
        <f t="shared" si="106"/>
        <v/>
      </c>
      <c r="J430" s="10" t="str">
        <f t="shared" si="107"/>
        <v/>
      </c>
      <c r="K430" s="12" t="str">
        <f t="shared" si="108"/>
        <v/>
      </c>
      <c r="L430" s="10" t="str">
        <f t="shared" si="109"/>
        <v/>
      </c>
      <c r="M430" s="13" t="str">
        <f t="shared" si="110"/>
        <v/>
      </c>
      <c r="N430" s="14" t="str">
        <f t="shared" si="111"/>
        <v/>
      </c>
      <c r="O430" s="14" t="str">
        <f t="shared" si="112"/>
        <v/>
      </c>
      <c r="P430" s="15">
        <v>428</v>
      </c>
      <c r="Q430" s="8" t="str">
        <f t="shared" si="113"/>
        <v/>
      </c>
      <c r="R430" s="201"/>
      <c r="S430" s="22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x14ac:dyDescent="0.25">
      <c r="A431" s="8">
        <f t="shared" si="101"/>
        <v>0</v>
      </c>
      <c r="B431" s="7"/>
      <c r="C431" s="7"/>
      <c r="D431" s="10" t="str">
        <f t="shared" si="102"/>
        <v/>
      </c>
      <c r="E431" s="10" t="str">
        <f t="shared" si="103"/>
        <v/>
      </c>
      <c r="F431" s="10" t="str">
        <f t="shared" si="104"/>
        <v/>
      </c>
      <c r="G431" s="10" t="str">
        <f t="shared" si="114"/>
        <v/>
      </c>
      <c r="H431" s="10" t="str">
        <f t="shared" si="105"/>
        <v/>
      </c>
      <c r="I431" s="10" t="str">
        <f t="shared" si="106"/>
        <v/>
      </c>
      <c r="J431" s="10" t="str">
        <f t="shared" si="107"/>
        <v/>
      </c>
      <c r="K431" s="12" t="str">
        <f t="shared" si="108"/>
        <v/>
      </c>
      <c r="L431" s="10" t="str">
        <f t="shared" si="109"/>
        <v/>
      </c>
      <c r="M431" s="13" t="str">
        <f t="shared" si="110"/>
        <v/>
      </c>
      <c r="N431" s="14" t="str">
        <f t="shared" si="111"/>
        <v/>
      </c>
      <c r="O431" s="14" t="str">
        <f t="shared" si="112"/>
        <v/>
      </c>
      <c r="P431" s="15">
        <v>429</v>
      </c>
      <c r="Q431" s="8" t="str">
        <f t="shared" si="113"/>
        <v/>
      </c>
      <c r="R431" s="201"/>
      <c r="S431" s="22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x14ac:dyDescent="0.25">
      <c r="A432" s="8">
        <f t="shared" si="101"/>
        <v>0</v>
      </c>
      <c r="B432" s="7"/>
      <c r="C432" s="7"/>
      <c r="D432" s="10" t="str">
        <f t="shared" si="102"/>
        <v/>
      </c>
      <c r="E432" s="10" t="str">
        <f t="shared" si="103"/>
        <v/>
      </c>
      <c r="F432" s="10" t="str">
        <f t="shared" si="104"/>
        <v/>
      </c>
      <c r="G432" s="10" t="str">
        <f t="shared" si="114"/>
        <v/>
      </c>
      <c r="H432" s="10" t="str">
        <f t="shared" si="105"/>
        <v/>
      </c>
      <c r="I432" s="10" t="str">
        <f t="shared" si="106"/>
        <v/>
      </c>
      <c r="J432" s="10" t="str">
        <f t="shared" si="107"/>
        <v/>
      </c>
      <c r="K432" s="12" t="str">
        <f t="shared" si="108"/>
        <v/>
      </c>
      <c r="L432" s="10" t="str">
        <f t="shared" si="109"/>
        <v/>
      </c>
      <c r="M432" s="13" t="str">
        <f t="shared" si="110"/>
        <v/>
      </c>
      <c r="N432" s="14" t="str">
        <f t="shared" si="111"/>
        <v/>
      </c>
      <c r="O432" s="14" t="str">
        <f t="shared" si="112"/>
        <v/>
      </c>
      <c r="P432" s="15">
        <v>430</v>
      </c>
      <c r="Q432" s="8" t="str">
        <f t="shared" si="113"/>
        <v/>
      </c>
      <c r="R432" s="201"/>
      <c r="S432" s="22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x14ac:dyDescent="0.25">
      <c r="A433" s="8">
        <f t="shared" si="101"/>
        <v>0</v>
      </c>
      <c r="B433" s="7"/>
      <c r="C433" s="7"/>
      <c r="D433" s="10" t="str">
        <f t="shared" si="102"/>
        <v/>
      </c>
      <c r="E433" s="10" t="str">
        <f t="shared" si="103"/>
        <v/>
      </c>
      <c r="F433" s="10" t="str">
        <f t="shared" si="104"/>
        <v/>
      </c>
      <c r="G433" s="10" t="str">
        <f t="shared" si="114"/>
        <v/>
      </c>
      <c r="H433" s="10" t="str">
        <f t="shared" si="105"/>
        <v/>
      </c>
      <c r="I433" s="10" t="str">
        <f t="shared" si="106"/>
        <v/>
      </c>
      <c r="J433" s="10" t="str">
        <f t="shared" si="107"/>
        <v/>
      </c>
      <c r="K433" s="12" t="str">
        <f t="shared" si="108"/>
        <v/>
      </c>
      <c r="L433" s="10" t="str">
        <f t="shared" si="109"/>
        <v/>
      </c>
      <c r="M433" s="13" t="str">
        <f t="shared" si="110"/>
        <v/>
      </c>
      <c r="N433" s="14" t="str">
        <f t="shared" si="111"/>
        <v/>
      </c>
      <c r="O433" s="14" t="str">
        <f t="shared" si="112"/>
        <v/>
      </c>
      <c r="P433" s="15">
        <v>431</v>
      </c>
      <c r="Q433" s="8" t="str">
        <f t="shared" si="113"/>
        <v/>
      </c>
      <c r="R433" s="201"/>
      <c r="S433" s="22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x14ac:dyDescent="0.25">
      <c r="A434" s="8">
        <f t="shared" si="101"/>
        <v>0</v>
      </c>
      <c r="B434" s="7"/>
      <c r="C434" s="7"/>
      <c r="D434" s="10" t="str">
        <f t="shared" si="102"/>
        <v/>
      </c>
      <c r="E434" s="10" t="str">
        <f t="shared" si="103"/>
        <v/>
      </c>
      <c r="F434" s="10" t="str">
        <f t="shared" si="104"/>
        <v/>
      </c>
      <c r="G434" s="10" t="str">
        <f t="shared" si="114"/>
        <v/>
      </c>
      <c r="H434" s="10" t="str">
        <f t="shared" si="105"/>
        <v/>
      </c>
      <c r="I434" s="10" t="str">
        <f t="shared" si="106"/>
        <v/>
      </c>
      <c r="J434" s="10" t="str">
        <f t="shared" si="107"/>
        <v/>
      </c>
      <c r="K434" s="12" t="str">
        <f t="shared" si="108"/>
        <v/>
      </c>
      <c r="L434" s="10" t="str">
        <f t="shared" si="109"/>
        <v/>
      </c>
      <c r="M434" s="13" t="str">
        <f t="shared" si="110"/>
        <v/>
      </c>
      <c r="N434" s="14" t="str">
        <f t="shared" si="111"/>
        <v/>
      </c>
      <c r="O434" s="14" t="str">
        <f t="shared" si="112"/>
        <v/>
      </c>
      <c r="P434" s="15">
        <v>432</v>
      </c>
      <c r="Q434" s="8" t="str">
        <f t="shared" si="113"/>
        <v/>
      </c>
      <c r="R434" s="201"/>
      <c r="S434" s="22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x14ac:dyDescent="0.25">
      <c r="A435" s="8">
        <f t="shared" si="101"/>
        <v>0</v>
      </c>
      <c r="B435" s="7"/>
      <c r="C435" s="7"/>
      <c r="D435" s="10" t="str">
        <f t="shared" si="102"/>
        <v/>
      </c>
      <c r="E435" s="10" t="str">
        <f t="shared" si="103"/>
        <v/>
      </c>
      <c r="F435" s="10" t="str">
        <f t="shared" si="104"/>
        <v/>
      </c>
      <c r="G435" s="10" t="str">
        <f t="shared" si="114"/>
        <v/>
      </c>
      <c r="H435" s="10" t="str">
        <f t="shared" si="105"/>
        <v/>
      </c>
      <c r="I435" s="10" t="str">
        <f t="shared" si="106"/>
        <v/>
      </c>
      <c r="J435" s="10" t="str">
        <f t="shared" si="107"/>
        <v/>
      </c>
      <c r="K435" s="12" t="str">
        <f t="shared" si="108"/>
        <v/>
      </c>
      <c r="L435" s="10" t="str">
        <f t="shared" si="109"/>
        <v/>
      </c>
      <c r="M435" s="13" t="str">
        <f t="shared" si="110"/>
        <v/>
      </c>
      <c r="N435" s="14" t="str">
        <f t="shared" si="111"/>
        <v/>
      </c>
      <c r="O435" s="14" t="str">
        <f t="shared" si="112"/>
        <v/>
      </c>
      <c r="P435" s="15">
        <v>433</v>
      </c>
      <c r="Q435" s="8" t="str">
        <f t="shared" si="113"/>
        <v/>
      </c>
      <c r="R435" s="201"/>
      <c r="S435" s="22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x14ac:dyDescent="0.25">
      <c r="A436" s="8">
        <f t="shared" si="101"/>
        <v>0</v>
      </c>
      <c r="B436" s="7"/>
      <c r="C436" s="7"/>
      <c r="D436" s="10" t="str">
        <f t="shared" si="102"/>
        <v/>
      </c>
      <c r="E436" s="10" t="str">
        <f t="shared" si="103"/>
        <v/>
      </c>
      <c r="F436" s="10" t="str">
        <f t="shared" si="104"/>
        <v/>
      </c>
      <c r="G436" s="10" t="str">
        <f t="shared" si="114"/>
        <v/>
      </c>
      <c r="H436" s="10" t="str">
        <f t="shared" si="105"/>
        <v/>
      </c>
      <c r="I436" s="10" t="str">
        <f t="shared" si="106"/>
        <v/>
      </c>
      <c r="J436" s="10" t="str">
        <f t="shared" si="107"/>
        <v/>
      </c>
      <c r="K436" s="12" t="str">
        <f t="shared" si="108"/>
        <v/>
      </c>
      <c r="L436" s="10" t="str">
        <f t="shared" si="109"/>
        <v/>
      </c>
      <c r="M436" s="13" t="str">
        <f t="shared" si="110"/>
        <v/>
      </c>
      <c r="N436" s="14" t="str">
        <f t="shared" si="111"/>
        <v/>
      </c>
      <c r="O436" s="14" t="str">
        <f t="shared" si="112"/>
        <v/>
      </c>
      <c r="P436" s="15">
        <v>434</v>
      </c>
      <c r="Q436" s="8" t="str">
        <f t="shared" si="113"/>
        <v/>
      </c>
      <c r="R436" s="201"/>
      <c r="S436" s="22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x14ac:dyDescent="0.25">
      <c r="A437" s="8">
        <f t="shared" si="101"/>
        <v>0</v>
      </c>
      <c r="B437" s="7"/>
      <c r="C437" s="7"/>
      <c r="D437" s="10" t="str">
        <f t="shared" si="102"/>
        <v/>
      </c>
      <c r="E437" s="10" t="str">
        <f t="shared" si="103"/>
        <v/>
      </c>
      <c r="F437" s="10" t="str">
        <f t="shared" si="104"/>
        <v/>
      </c>
      <c r="G437" s="10" t="str">
        <f t="shared" si="114"/>
        <v/>
      </c>
      <c r="H437" s="10" t="str">
        <f t="shared" si="105"/>
        <v/>
      </c>
      <c r="I437" s="10" t="str">
        <f t="shared" si="106"/>
        <v/>
      </c>
      <c r="J437" s="10" t="str">
        <f t="shared" si="107"/>
        <v/>
      </c>
      <c r="K437" s="12" t="str">
        <f t="shared" si="108"/>
        <v/>
      </c>
      <c r="L437" s="10" t="str">
        <f t="shared" si="109"/>
        <v/>
      </c>
      <c r="M437" s="13" t="str">
        <f t="shared" si="110"/>
        <v/>
      </c>
      <c r="N437" s="14" t="str">
        <f t="shared" si="111"/>
        <v/>
      </c>
      <c r="O437" s="14" t="str">
        <f t="shared" si="112"/>
        <v/>
      </c>
      <c r="P437" s="15">
        <v>435</v>
      </c>
      <c r="Q437" s="8" t="str">
        <f t="shared" si="113"/>
        <v/>
      </c>
      <c r="R437" s="201"/>
      <c r="S437" s="22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x14ac:dyDescent="0.25">
      <c r="A438" s="8">
        <f t="shared" si="101"/>
        <v>0</v>
      </c>
      <c r="B438" s="7"/>
      <c r="C438" s="7"/>
      <c r="D438" s="10" t="str">
        <f t="shared" si="102"/>
        <v/>
      </c>
      <c r="E438" s="10" t="str">
        <f t="shared" si="103"/>
        <v/>
      </c>
      <c r="F438" s="10" t="str">
        <f t="shared" si="104"/>
        <v/>
      </c>
      <c r="G438" s="10" t="str">
        <f t="shared" si="114"/>
        <v/>
      </c>
      <c r="H438" s="10" t="str">
        <f t="shared" si="105"/>
        <v/>
      </c>
      <c r="I438" s="10" t="str">
        <f t="shared" si="106"/>
        <v/>
      </c>
      <c r="J438" s="10" t="str">
        <f t="shared" si="107"/>
        <v/>
      </c>
      <c r="K438" s="12" t="str">
        <f t="shared" si="108"/>
        <v/>
      </c>
      <c r="L438" s="10" t="str">
        <f t="shared" si="109"/>
        <v/>
      </c>
      <c r="M438" s="13" t="str">
        <f t="shared" si="110"/>
        <v/>
      </c>
      <c r="N438" s="14" t="str">
        <f t="shared" si="111"/>
        <v/>
      </c>
      <c r="O438" s="14" t="str">
        <f t="shared" si="112"/>
        <v/>
      </c>
      <c r="P438" s="15">
        <v>436</v>
      </c>
      <c r="Q438" s="8" t="str">
        <f t="shared" si="113"/>
        <v/>
      </c>
      <c r="R438" s="201"/>
      <c r="S438" s="22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x14ac:dyDescent="0.25">
      <c r="A439" s="8">
        <f t="shared" si="101"/>
        <v>0</v>
      </c>
      <c r="B439" s="7"/>
      <c r="C439" s="7"/>
      <c r="D439" s="10" t="str">
        <f t="shared" si="102"/>
        <v/>
      </c>
      <c r="E439" s="10" t="str">
        <f t="shared" si="103"/>
        <v/>
      </c>
      <c r="F439" s="10" t="str">
        <f t="shared" si="104"/>
        <v/>
      </c>
      <c r="G439" s="10" t="str">
        <f t="shared" si="114"/>
        <v/>
      </c>
      <c r="H439" s="10" t="str">
        <f t="shared" si="105"/>
        <v/>
      </c>
      <c r="I439" s="10" t="str">
        <f t="shared" si="106"/>
        <v/>
      </c>
      <c r="J439" s="10" t="str">
        <f t="shared" si="107"/>
        <v/>
      </c>
      <c r="K439" s="12" t="str">
        <f t="shared" si="108"/>
        <v/>
      </c>
      <c r="L439" s="10" t="str">
        <f t="shared" si="109"/>
        <v/>
      </c>
      <c r="M439" s="13" t="str">
        <f t="shared" si="110"/>
        <v/>
      </c>
      <c r="N439" s="14" t="str">
        <f t="shared" si="111"/>
        <v/>
      </c>
      <c r="O439" s="14" t="str">
        <f t="shared" si="112"/>
        <v/>
      </c>
      <c r="P439" s="15">
        <v>437</v>
      </c>
      <c r="Q439" s="8" t="str">
        <f t="shared" si="113"/>
        <v/>
      </c>
      <c r="R439" s="201"/>
      <c r="S439" s="22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x14ac:dyDescent="0.25">
      <c r="A440" s="8">
        <f t="shared" si="101"/>
        <v>0</v>
      </c>
      <c r="B440" s="7"/>
      <c r="C440" s="7"/>
      <c r="D440" s="10" t="str">
        <f t="shared" si="102"/>
        <v/>
      </c>
      <c r="E440" s="10" t="str">
        <f t="shared" si="103"/>
        <v/>
      </c>
      <c r="F440" s="10" t="str">
        <f t="shared" si="104"/>
        <v/>
      </c>
      <c r="G440" s="10" t="str">
        <f t="shared" si="114"/>
        <v/>
      </c>
      <c r="H440" s="10" t="str">
        <f t="shared" si="105"/>
        <v/>
      </c>
      <c r="I440" s="10" t="str">
        <f t="shared" si="106"/>
        <v/>
      </c>
      <c r="J440" s="10" t="str">
        <f t="shared" si="107"/>
        <v/>
      </c>
      <c r="K440" s="12" t="str">
        <f t="shared" si="108"/>
        <v/>
      </c>
      <c r="L440" s="10" t="str">
        <f t="shared" si="109"/>
        <v/>
      </c>
      <c r="M440" s="13" t="str">
        <f t="shared" si="110"/>
        <v/>
      </c>
      <c r="N440" s="14" t="str">
        <f t="shared" si="111"/>
        <v/>
      </c>
      <c r="O440" s="14" t="str">
        <f t="shared" si="112"/>
        <v/>
      </c>
      <c r="P440" s="15">
        <v>438</v>
      </c>
      <c r="Q440" s="8" t="str">
        <f t="shared" si="113"/>
        <v/>
      </c>
      <c r="R440" s="201"/>
      <c r="S440" s="22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x14ac:dyDescent="0.25">
      <c r="A441" s="8">
        <f t="shared" si="101"/>
        <v>0</v>
      </c>
      <c r="B441" s="7"/>
      <c r="C441" s="7"/>
      <c r="D441" s="10" t="str">
        <f t="shared" si="102"/>
        <v/>
      </c>
      <c r="E441" s="10" t="str">
        <f t="shared" si="103"/>
        <v/>
      </c>
      <c r="F441" s="10" t="str">
        <f t="shared" si="104"/>
        <v/>
      </c>
      <c r="G441" s="10" t="str">
        <f t="shared" si="114"/>
        <v/>
      </c>
      <c r="H441" s="10" t="str">
        <f t="shared" si="105"/>
        <v/>
      </c>
      <c r="I441" s="10" t="str">
        <f t="shared" si="106"/>
        <v/>
      </c>
      <c r="J441" s="10" t="str">
        <f t="shared" si="107"/>
        <v/>
      </c>
      <c r="K441" s="12" t="str">
        <f t="shared" si="108"/>
        <v/>
      </c>
      <c r="L441" s="10" t="str">
        <f t="shared" si="109"/>
        <v/>
      </c>
      <c r="M441" s="13" t="str">
        <f t="shared" si="110"/>
        <v/>
      </c>
      <c r="N441" s="14" t="str">
        <f t="shared" si="111"/>
        <v/>
      </c>
      <c r="O441" s="14" t="str">
        <f t="shared" si="112"/>
        <v/>
      </c>
      <c r="P441" s="15">
        <v>439</v>
      </c>
      <c r="Q441" s="8" t="str">
        <f t="shared" si="113"/>
        <v/>
      </c>
      <c r="R441" s="201"/>
      <c r="S441" s="22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x14ac:dyDescent="0.25">
      <c r="A442" s="8">
        <f t="shared" si="101"/>
        <v>0</v>
      </c>
      <c r="B442" s="7"/>
      <c r="C442" s="7"/>
      <c r="D442" s="10" t="str">
        <f t="shared" si="102"/>
        <v/>
      </c>
      <c r="E442" s="10" t="str">
        <f t="shared" si="103"/>
        <v/>
      </c>
      <c r="F442" s="10" t="str">
        <f t="shared" si="104"/>
        <v/>
      </c>
      <c r="G442" s="10" t="str">
        <f t="shared" si="114"/>
        <v/>
      </c>
      <c r="H442" s="10" t="str">
        <f t="shared" si="105"/>
        <v/>
      </c>
      <c r="I442" s="10" t="str">
        <f t="shared" si="106"/>
        <v/>
      </c>
      <c r="J442" s="10" t="str">
        <f t="shared" si="107"/>
        <v/>
      </c>
      <c r="K442" s="12" t="str">
        <f t="shared" si="108"/>
        <v/>
      </c>
      <c r="L442" s="10" t="str">
        <f t="shared" si="109"/>
        <v/>
      </c>
      <c r="M442" s="13" t="str">
        <f t="shared" si="110"/>
        <v/>
      </c>
      <c r="N442" s="14" t="str">
        <f t="shared" si="111"/>
        <v/>
      </c>
      <c r="O442" s="14" t="str">
        <f t="shared" si="112"/>
        <v/>
      </c>
      <c r="P442" s="15">
        <v>440</v>
      </c>
      <c r="Q442" s="8" t="str">
        <f t="shared" si="113"/>
        <v/>
      </c>
      <c r="R442" s="201"/>
      <c r="S442" s="22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x14ac:dyDescent="0.25">
      <c r="A443" s="8">
        <f t="shared" si="101"/>
        <v>0</v>
      </c>
      <c r="B443" s="7"/>
      <c r="C443" s="7"/>
      <c r="D443" s="10" t="str">
        <f t="shared" si="102"/>
        <v/>
      </c>
      <c r="E443" s="10" t="str">
        <f t="shared" si="103"/>
        <v/>
      </c>
      <c r="F443" s="10" t="str">
        <f t="shared" si="104"/>
        <v/>
      </c>
      <c r="G443" s="10" t="str">
        <f t="shared" si="114"/>
        <v/>
      </c>
      <c r="H443" s="10" t="str">
        <f t="shared" si="105"/>
        <v/>
      </c>
      <c r="I443" s="10" t="str">
        <f t="shared" si="106"/>
        <v/>
      </c>
      <c r="J443" s="10" t="str">
        <f t="shared" si="107"/>
        <v/>
      </c>
      <c r="K443" s="12" t="str">
        <f t="shared" si="108"/>
        <v/>
      </c>
      <c r="L443" s="10" t="str">
        <f t="shared" si="109"/>
        <v/>
      </c>
      <c r="M443" s="13" t="str">
        <f t="shared" si="110"/>
        <v/>
      </c>
      <c r="N443" s="14" t="str">
        <f t="shared" si="111"/>
        <v/>
      </c>
      <c r="O443" s="14" t="str">
        <f t="shared" si="112"/>
        <v/>
      </c>
      <c r="P443" s="15">
        <v>441</v>
      </c>
      <c r="Q443" s="8" t="str">
        <f t="shared" si="113"/>
        <v/>
      </c>
      <c r="R443" s="201"/>
      <c r="S443" s="22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x14ac:dyDescent="0.25">
      <c r="A444" s="8">
        <f t="shared" si="101"/>
        <v>0</v>
      </c>
      <c r="B444" s="7"/>
      <c r="C444" s="7"/>
      <c r="D444" s="10" t="str">
        <f t="shared" si="102"/>
        <v/>
      </c>
      <c r="E444" s="10" t="str">
        <f t="shared" si="103"/>
        <v/>
      </c>
      <c r="F444" s="10" t="str">
        <f t="shared" si="104"/>
        <v/>
      </c>
      <c r="G444" s="10" t="str">
        <f t="shared" si="114"/>
        <v/>
      </c>
      <c r="H444" s="10" t="str">
        <f t="shared" si="105"/>
        <v/>
      </c>
      <c r="I444" s="10" t="str">
        <f t="shared" si="106"/>
        <v/>
      </c>
      <c r="J444" s="10" t="str">
        <f t="shared" si="107"/>
        <v/>
      </c>
      <c r="K444" s="12" t="str">
        <f t="shared" si="108"/>
        <v/>
      </c>
      <c r="L444" s="10" t="str">
        <f t="shared" si="109"/>
        <v/>
      </c>
      <c r="M444" s="13" t="str">
        <f t="shared" si="110"/>
        <v/>
      </c>
      <c r="N444" s="14" t="str">
        <f t="shared" si="111"/>
        <v/>
      </c>
      <c r="O444" s="14" t="str">
        <f t="shared" si="112"/>
        <v/>
      </c>
      <c r="P444" s="15">
        <v>442</v>
      </c>
      <c r="Q444" s="8" t="str">
        <f t="shared" si="113"/>
        <v/>
      </c>
      <c r="R444" s="201"/>
      <c r="S444" s="22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x14ac:dyDescent="0.25">
      <c r="A445" s="8">
        <f t="shared" si="101"/>
        <v>0</v>
      </c>
      <c r="B445" s="7"/>
      <c r="C445" s="7"/>
      <c r="D445" s="10" t="str">
        <f t="shared" si="102"/>
        <v/>
      </c>
      <c r="E445" s="10" t="str">
        <f t="shared" si="103"/>
        <v/>
      </c>
      <c r="F445" s="10" t="str">
        <f t="shared" si="104"/>
        <v/>
      </c>
      <c r="G445" s="10" t="str">
        <f t="shared" si="114"/>
        <v/>
      </c>
      <c r="H445" s="10" t="str">
        <f t="shared" si="105"/>
        <v/>
      </c>
      <c r="I445" s="10" t="str">
        <f t="shared" si="106"/>
        <v/>
      </c>
      <c r="J445" s="10" t="str">
        <f t="shared" si="107"/>
        <v/>
      </c>
      <c r="K445" s="12" t="str">
        <f t="shared" si="108"/>
        <v/>
      </c>
      <c r="L445" s="10" t="str">
        <f t="shared" si="109"/>
        <v/>
      </c>
      <c r="M445" s="13" t="str">
        <f t="shared" si="110"/>
        <v/>
      </c>
      <c r="N445" s="14" t="str">
        <f t="shared" si="111"/>
        <v/>
      </c>
      <c r="O445" s="14" t="str">
        <f t="shared" si="112"/>
        <v/>
      </c>
      <c r="P445" s="15">
        <v>443</v>
      </c>
      <c r="Q445" s="8" t="str">
        <f t="shared" si="113"/>
        <v/>
      </c>
      <c r="R445" s="201"/>
      <c r="S445" s="22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x14ac:dyDescent="0.25">
      <c r="A446" s="8">
        <f t="shared" si="101"/>
        <v>0</v>
      </c>
      <c r="B446" s="7"/>
      <c r="C446" s="7"/>
      <c r="D446" s="10" t="str">
        <f t="shared" si="102"/>
        <v/>
      </c>
      <c r="E446" s="10" t="str">
        <f t="shared" si="103"/>
        <v/>
      </c>
      <c r="F446" s="10" t="str">
        <f t="shared" si="104"/>
        <v/>
      </c>
      <c r="G446" s="10" t="str">
        <f t="shared" si="114"/>
        <v/>
      </c>
      <c r="H446" s="10" t="str">
        <f t="shared" si="105"/>
        <v/>
      </c>
      <c r="I446" s="10" t="str">
        <f t="shared" si="106"/>
        <v/>
      </c>
      <c r="J446" s="10" t="str">
        <f t="shared" si="107"/>
        <v/>
      </c>
      <c r="K446" s="12" t="str">
        <f t="shared" si="108"/>
        <v/>
      </c>
      <c r="L446" s="10" t="str">
        <f t="shared" si="109"/>
        <v/>
      </c>
      <c r="M446" s="13" t="str">
        <f t="shared" si="110"/>
        <v/>
      </c>
      <c r="N446" s="14" t="str">
        <f t="shared" si="111"/>
        <v/>
      </c>
      <c r="O446" s="14" t="str">
        <f t="shared" si="112"/>
        <v/>
      </c>
      <c r="P446" s="15">
        <v>444</v>
      </c>
      <c r="Q446" s="8" t="str">
        <f t="shared" si="113"/>
        <v/>
      </c>
      <c r="R446" s="201"/>
      <c r="S446" s="22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x14ac:dyDescent="0.25">
      <c r="A447" s="8">
        <f t="shared" si="101"/>
        <v>0</v>
      </c>
      <c r="B447" s="7"/>
      <c r="C447" s="7"/>
      <c r="D447" s="10" t="str">
        <f t="shared" si="102"/>
        <v/>
      </c>
      <c r="E447" s="10" t="str">
        <f t="shared" si="103"/>
        <v/>
      </c>
      <c r="F447" s="10" t="str">
        <f t="shared" si="104"/>
        <v/>
      </c>
      <c r="G447" s="10" t="str">
        <f t="shared" si="114"/>
        <v/>
      </c>
      <c r="H447" s="10" t="str">
        <f t="shared" si="105"/>
        <v/>
      </c>
      <c r="I447" s="10" t="str">
        <f t="shared" si="106"/>
        <v/>
      </c>
      <c r="J447" s="10" t="str">
        <f t="shared" si="107"/>
        <v/>
      </c>
      <c r="K447" s="12" t="str">
        <f t="shared" si="108"/>
        <v/>
      </c>
      <c r="L447" s="10" t="str">
        <f t="shared" si="109"/>
        <v/>
      </c>
      <c r="M447" s="13" t="str">
        <f t="shared" si="110"/>
        <v/>
      </c>
      <c r="N447" s="14" t="str">
        <f t="shared" si="111"/>
        <v/>
      </c>
      <c r="O447" s="14" t="str">
        <f t="shared" si="112"/>
        <v/>
      </c>
      <c r="P447" s="15">
        <v>445</v>
      </c>
      <c r="Q447" s="8" t="str">
        <f t="shared" si="113"/>
        <v/>
      </c>
      <c r="R447" s="201"/>
      <c r="S447" s="22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x14ac:dyDescent="0.25">
      <c r="A448" s="8">
        <f t="shared" si="101"/>
        <v>0</v>
      </c>
      <c r="B448" s="7"/>
      <c r="C448" s="7"/>
      <c r="D448" s="10" t="str">
        <f t="shared" si="102"/>
        <v/>
      </c>
      <c r="E448" s="10" t="str">
        <f t="shared" si="103"/>
        <v/>
      </c>
      <c r="F448" s="10" t="str">
        <f t="shared" si="104"/>
        <v/>
      </c>
      <c r="G448" s="10" t="str">
        <f t="shared" si="114"/>
        <v/>
      </c>
      <c r="H448" s="10" t="str">
        <f t="shared" si="105"/>
        <v/>
      </c>
      <c r="I448" s="10" t="str">
        <f t="shared" si="106"/>
        <v/>
      </c>
      <c r="J448" s="10" t="str">
        <f t="shared" si="107"/>
        <v/>
      </c>
      <c r="K448" s="12" t="str">
        <f t="shared" si="108"/>
        <v/>
      </c>
      <c r="L448" s="10" t="str">
        <f t="shared" si="109"/>
        <v/>
      </c>
      <c r="M448" s="13" t="str">
        <f t="shared" si="110"/>
        <v/>
      </c>
      <c r="N448" s="14" t="str">
        <f t="shared" si="111"/>
        <v/>
      </c>
      <c r="O448" s="14" t="str">
        <f t="shared" si="112"/>
        <v/>
      </c>
      <c r="P448" s="15">
        <v>446</v>
      </c>
      <c r="Q448" s="8" t="str">
        <f t="shared" si="113"/>
        <v/>
      </c>
      <c r="R448" s="201"/>
      <c r="S448" s="22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x14ac:dyDescent="0.25">
      <c r="A449" s="8">
        <f t="shared" si="101"/>
        <v>0</v>
      </c>
      <c r="B449" s="7"/>
      <c r="C449" s="7"/>
      <c r="D449" s="10" t="str">
        <f t="shared" si="102"/>
        <v/>
      </c>
      <c r="E449" s="10" t="str">
        <f t="shared" si="103"/>
        <v/>
      </c>
      <c r="F449" s="10" t="str">
        <f t="shared" si="104"/>
        <v/>
      </c>
      <c r="G449" s="10" t="str">
        <f t="shared" si="114"/>
        <v/>
      </c>
      <c r="H449" s="10" t="str">
        <f t="shared" si="105"/>
        <v/>
      </c>
      <c r="I449" s="10" t="str">
        <f t="shared" si="106"/>
        <v/>
      </c>
      <c r="J449" s="10" t="str">
        <f t="shared" si="107"/>
        <v/>
      </c>
      <c r="K449" s="12" t="str">
        <f t="shared" si="108"/>
        <v/>
      </c>
      <c r="L449" s="10" t="str">
        <f t="shared" si="109"/>
        <v/>
      </c>
      <c r="M449" s="13" t="str">
        <f t="shared" si="110"/>
        <v/>
      </c>
      <c r="N449" s="14" t="str">
        <f t="shared" si="111"/>
        <v/>
      </c>
      <c r="O449" s="14" t="str">
        <f t="shared" si="112"/>
        <v/>
      </c>
      <c r="P449" s="15">
        <v>447</v>
      </c>
      <c r="Q449" s="8" t="str">
        <f t="shared" si="113"/>
        <v/>
      </c>
      <c r="R449" s="201"/>
      <c r="S449" s="22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x14ac:dyDescent="0.25">
      <c r="A450" s="8">
        <f t="shared" ref="A450:A513" si="115">-B450</f>
        <v>0</v>
      </c>
      <c r="B450" s="7"/>
      <c r="C450" s="7"/>
      <c r="D450" s="10" t="str">
        <f t="shared" ref="D450:D513" si="116">IF(B450=0,"",B450+1/$T$7)</f>
        <v/>
      </c>
      <c r="E450" s="10" t="str">
        <f t="shared" ref="E450:E513" si="117">IF(B450=0,"",$T$18-(LN(1+EXP(-$S$37*(H450-T$18))))/$S$37)</f>
        <v/>
      </c>
      <c r="F450" s="10" t="str">
        <f t="shared" ref="F450:F513" si="118">IF(B450=0,"",B450-E450-G450-V$4*J450)</f>
        <v/>
      </c>
      <c r="G450" s="10" t="str">
        <f t="shared" si="114"/>
        <v/>
      </c>
      <c r="H450" s="10" t="str">
        <f t="shared" ref="H450:H513" si="119">IF(B450=0,"",B450-G450-V$4*J450)</f>
        <v/>
      </c>
      <c r="I450" s="10" t="str">
        <f t="shared" ref="I450:I513" si="120">IF(B450=0,"",B450-H450-V$4*J450)</f>
        <v/>
      </c>
      <c r="J450" s="10" t="str">
        <f t="shared" ref="J450:J513" si="121">IF(B450=0,"",LN(1+EXP($U$37*(B450-$U$39)))/$U$37)</f>
        <v/>
      </c>
      <c r="K450" s="12" t="str">
        <f t="shared" ref="K450:K513" si="122">IF(B450=0,"",-LN(1+EXP($V$41*(B450-$V$39)))/$V$41)</f>
        <v/>
      </c>
      <c r="L450" s="10" t="str">
        <f t="shared" ref="L450:L513" si="123">IF(B450=0,"",$S$41*E450+$S$7+$T$41*F450+$U$41*I450+S$43*(J450+K450))</f>
        <v/>
      </c>
      <c r="M450" s="13" t="str">
        <f t="shared" ref="M450:M513" si="124">IF(B450=0,"",(L450-C450)*(L450-C450))</f>
        <v/>
      </c>
      <c r="N450" s="14" t="str">
        <f t="shared" ref="N450:N513" si="125">IF(B450=0,"",1/V$14*LN(1+EXP(V$14*(B450-V$4*J450-T$39))))</f>
        <v/>
      </c>
      <c r="O450" s="14" t="str">
        <f t="shared" ref="O450:O513" si="126">IF(B450=0,"",(N450-I450)^2)</f>
        <v/>
      </c>
      <c r="P450" s="15">
        <v>448</v>
      </c>
      <c r="Q450" s="8" t="str">
        <f t="shared" ref="Q450:Q513" si="127">IF(B450=0,"",S$7+T$41*F450)</f>
        <v/>
      </c>
      <c r="R450" s="201"/>
      <c r="S450" s="22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x14ac:dyDescent="0.25">
      <c r="A451" s="8">
        <f t="shared" si="115"/>
        <v>0</v>
      </c>
      <c r="B451" s="7"/>
      <c r="C451" s="7"/>
      <c r="D451" s="10" t="str">
        <f t="shared" si="116"/>
        <v/>
      </c>
      <c r="E451" s="10" t="str">
        <f t="shared" si="117"/>
        <v/>
      </c>
      <c r="F451" s="10" t="str">
        <f t="shared" si="118"/>
        <v/>
      </c>
      <c r="G451" s="10" t="str">
        <f t="shared" ref="G451:G514" si="128">IF(B451=0,"",1/2*(B451-V$4*J451+T$37)+1/2*POWER((B451-V$4*J451+T$37)^2-4*V$37*(B451-V$4*J451),0.5))</f>
        <v/>
      </c>
      <c r="H451" s="10" t="str">
        <f t="shared" si="119"/>
        <v/>
      </c>
      <c r="I451" s="10" t="str">
        <f t="shared" si="120"/>
        <v/>
      </c>
      <c r="J451" s="10" t="str">
        <f t="shared" si="121"/>
        <v/>
      </c>
      <c r="K451" s="12" t="str">
        <f t="shared" si="122"/>
        <v/>
      </c>
      <c r="L451" s="10" t="str">
        <f t="shared" si="123"/>
        <v/>
      </c>
      <c r="M451" s="13" t="str">
        <f t="shared" si="124"/>
        <v/>
      </c>
      <c r="N451" s="14" t="str">
        <f t="shared" si="125"/>
        <v/>
      </c>
      <c r="O451" s="14" t="str">
        <f t="shared" si="126"/>
        <v/>
      </c>
      <c r="P451" s="15">
        <v>449</v>
      </c>
      <c r="Q451" s="8" t="str">
        <f t="shared" si="127"/>
        <v/>
      </c>
      <c r="R451" s="201"/>
      <c r="S451" s="22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x14ac:dyDescent="0.25">
      <c r="A452" s="8">
        <f t="shared" si="115"/>
        <v>0</v>
      </c>
      <c r="B452" s="7"/>
      <c r="C452" s="7"/>
      <c r="D452" s="10" t="str">
        <f t="shared" si="116"/>
        <v/>
      </c>
      <c r="E452" s="10" t="str">
        <f t="shared" si="117"/>
        <v/>
      </c>
      <c r="F452" s="10" t="str">
        <f t="shared" si="118"/>
        <v/>
      </c>
      <c r="G452" s="10" t="str">
        <f t="shared" si="128"/>
        <v/>
      </c>
      <c r="H452" s="10" t="str">
        <f t="shared" si="119"/>
        <v/>
      </c>
      <c r="I452" s="10" t="str">
        <f t="shared" si="120"/>
        <v/>
      </c>
      <c r="J452" s="10" t="str">
        <f t="shared" si="121"/>
        <v/>
      </c>
      <c r="K452" s="12" t="str">
        <f t="shared" si="122"/>
        <v/>
      </c>
      <c r="L452" s="10" t="str">
        <f t="shared" si="123"/>
        <v/>
      </c>
      <c r="M452" s="13" t="str">
        <f t="shared" si="124"/>
        <v/>
      </c>
      <c r="N452" s="14" t="str">
        <f t="shared" si="125"/>
        <v/>
      </c>
      <c r="O452" s="14" t="str">
        <f t="shared" si="126"/>
        <v/>
      </c>
      <c r="P452" s="15">
        <v>450</v>
      </c>
      <c r="Q452" s="8" t="str">
        <f t="shared" si="127"/>
        <v/>
      </c>
      <c r="R452" s="201"/>
      <c r="S452" s="22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x14ac:dyDescent="0.25">
      <c r="A453" s="8">
        <f t="shared" si="115"/>
        <v>0</v>
      </c>
      <c r="B453" s="7"/>
      <c r="C453" s="7"/>
      <c r="D453" s="10" t="str">
        <f t="shared" si="116"/>
        <v/>
      </c>
      <c r="E453" s="10" t="str">
        <f t="shared" si="117"/>
        <v/>
      </c>
      <c r="F453" s="10" t="str">
        <f t="shared" si="118"/>
        <v/>
      </c>
      <c r="G453" s="10" t="str">
        <f t="shared" si="128"/>
        <v/>
      </c>
      <c r="H453" s="10" t="str">
        <f t="shared" si="119"/>
        <v/>
      </c>
      <c r="I453" s="10" t="str">
        <f t="shared" si="120"/>
        <v/>
      </c>
      <c r="J453" s="10" t="str">
        <f t="shared" si="121"/>
        <v/>
      </c>
      <c r="K453" s="12" t="str">
        <f t="shared" si="122"/>
        <v/>
      </c>
      <c r="L453" s="10" t="str">
        <f t="shared" si="123"/>
        <v/>
      </c>
      <c r="M453" s="13" t="str">
        <f t="shared" si="124"/>
        <v/>
      </c>
      <c r="N453" s="14" t="str">
        <f t="shared" si="125"/>
        <v/>
      </c>
      <c r="O453" s="14" t="str">
        <f t="shared" si="126"/>
        <v/>
      </c>
      <c r="P453" s="15">
        <v>451</v>
      </c>
      <c r="Q453" s="8" t="str">
        <f t="shared" si="127"/>
        <v/>
      </c>
      <c r="R453" s="201"/>
      <c r="S453" s="22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x14ac:dyDescent="0.25">
      <c r="A454" s="8">
        <f t="shared" si="115"/>
        <v>0</v>
      </c>
      <c r="B454" s="7"/>
      <c r="C454" s="7"/>
      <c r="D454" s="10" t="str">
        <f t="shared" si="116"/>
        <v/>
      </c>
      <c r="E454" s="10" t="str">
        <f t="shared" si="117"/>
        <v/>
      </c>
      <c r="F454" s="10" t="str">
        <f t="shared" si="118"/>
        <v/>
      </c>
      <c r="G454" s="10" t="str">
        <f t="shared" si="128"/>
        <v/>
      </c>
      <c r="H454" s="10" t="str">
        <f t="shared" si="119"/>
        <v/>
      </c>
      <c r="I454" s="10" t="str">
        <f t="shared" si="120"/>
        <v/>
      </c>
      <c r="J454" s="10" t="str">
        <f t="shared" si="121"/>
        <v/>
      </c>
      <c r="K454" s="12" t="str">
        <f t="shared" si="122"/>
        <v/>
      </c>
      <c r="L454" s="10" t="str">
        <f t="shared" si="123"/>
        <v/>
      </c>
      <c r="M454" s="13" t="str">
        <f t="shared" si="124"/>
        <v/>
      </c>
      <c r="N454" s="14" t="str">
        <f t="shared" si="125"/>
        <v/>
      </c>
      <c r="O454" s="14" t="str">
        <f t="shared" si="126"/>
        <v/>
      </c>
      <c r="P454" s="15">
        <v>452</v>
      </c>
      <c r="Q454" s="8" t="str">
        <f t="shared" si="127"/>
        <v/>
      </c>
      <c r="R454" s="201"/>
      <c r="S454" s="22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x14ac:dyDescent="0.25">
      <c r="A455" s="8">
        <f t="shared" si="115"/>
        <v>0</v>
      </c>
      <c r="B455" s="7"/>
      <c r="C455" s="7"/>
      <c r="D455" s="10" t="str">
        <f t="shared" si="116"/>
        <v/>
      </c>
      <c r="E455" s="10" t="str">
        <f t="shared" si="117"/>
        <v/>
      </c>
      <c r="F455" s="10" t="str">
        <f t="shared" si="118"/>
        <v/>
      </c>
      <c r="G455" s="10" t="str">
        <f t="shared" si="128"/>
        <v/>
      </c>
      <c r="H455" s="10" t="str">
        <f t="shared" si="119"/>
        <v/>
      </c>
      <c r="I455" s="10" t="str">
        <f t="shared" si="120"/>
        <v/>
      </c>
      <c r="J455" s="10" t="str">
        <f t="shared" si="121"/>
        <v/>
      </c>
      <c r="K455" s="12" t="str">
        <f t="shared" si="122"/>
        <v/>
      </c>
      <c r="L455" s="10" t="str">
        <f t="shared" si="123"/>
        <v/>
      </c>
      <c r="M455" s="13" t="str">
        <f t="shared" si="124"/>
        <v/>
      </c>
      <c r="N455" s="14" t="str">
        <f t="shared" si="125"/>
        <v/>
      </c>
      <c r="O455" s="14" t="str">
        <f t="shared" si="126"/>
        <v/>
      </c>
      <c r="P455" s="15">
        <v>453</v>
      </c>
      <c r="Q455" s="8" t="str">
        <f t="shared" si="127"/>
        <v/>
      </c>
      <c r="R455" s="201"/>
      <c r="S455" s="22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x14ac:dyDescent="0.25">
      <c r="A456" s="8">
        <f t="shared" si="115"/>
        <v>0</v>
      </c>
      <c r="B456" s="7"/>
      <c r="C456" s="7"/>
      <c r="D456" s="10" t="str">
        <f t="shared" si="116"/>
        <v/>
      </c>
      <c r="E456" s="10" t="str">
        <f t="shared" si="117"/>
        <v/>
      </c>
      <c r="F456" s="10" t="str">
        <f t="shared" si="118"/>
        <v/>
      </c>
      <c r="G456" s="10" t="str">
        <f t="shared" si="128"/>
        <v/>
      </c>
      <c r="H456" s="10" t="str">
        <f t="shared" si="119"/>
        <v/>
      </c>
      <c r="I456" s="10" t="str">
        <f t="shared" si="120"/>
        <v/>
      </c>
      <c r="J456" s="10" t="str">
        <f t="shared" si="121"/>
        <v/>
      </c>
      <c r="K456" s="12" t="str">
        <f t="shared" si="122"/>
        <v/>
      </c>
      <c r="L456" s="10" t="str">
        <f t="shared" si="123"/>
        <v/>
      </c>
      <c r="M456" s="13" t="str">
        <f t="shared" si="124"/>
        <v/>
      </c>
      <c r="N456" s="14" t="str">
        <f t="shared" si="125"/>
        <v/>
      </c>
      <c r="O456" s="14" t="str">
        <f t="shared" si="126"/>
        <v/>
      </c>
      <c r="P456" s="15">
        <v>454</v>
      </c>
      <c r="Q456" s="8" t="str">
        <f t="shared" si="127"/>
        <v/>
      </c>
      <c r="R456" s="201"/>
      <c r="S456" s="22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x14ac:dyDescent="0.25">
      <c r="A457" s="8">
        <f t="shared" si="115"/>
        <v>0</v>
      </c>
      <c r="B457" s="7"/>
      <c r="C457" s="7"/>
      <c r="D457" s="10" t="str">
        <f t="shared" si="116"/>
        <v/>
      </c>
      <c r="E457" s="10" t="str">
        <f t="shared" si="117"/>
        <v/>
      </c>
      <c r="F457" s="10" t="str">
        <f t="shared" si="118"/>
        <v/>
      </c>
      <c r="G457" s="10" t="str">
        <f t="shared" si="128"/>
        <v/>
      </c>
      <c r="H457" s="10" t="str">
        <f t="shared" si="119"/>
        <v/>
      </c>
      <c r="I457" s="10" t="str">
        <f t="shared" si="120"/>
        <v/>
      </c>
      <c r="J457" s="10" t="str">
        <f t="shared" si="121"/>
        <v/>
      </c>
      <c r="K457" s="12" t="str">
        <f t="shared" si="122"/>
        <v/>
      </c>
      <c r="L457" s="10" t="str">
        <f t="shared" si="123"/>
        <v/>
      </c>
      <c r="M457" s="13" t="str">
        <f t="shared" si="124"/>
        <v/>
      </c>
      <c r="N457" s="14" t="str">
        <f t="shared" si="125"/>
        <v/>
      </c>
      <c r="O457" s="14" t="str">
        <f t="shared" si="126"/>
        <v/>
      </c>
      <c r="P457" s="15">
        <v>455</v>
      </c>
      <c r="Q457" s="8" t="str">
        <f t="shared" si="127"/>
        <v/>
      </c>
      <c r="R457" s="201"/>
      <c r="S457" s="22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x14ac:dyDescent="0.25">
      <c r="A458" s="8">
        <f t="shared" si="115"/>
        <v>0</v>
      </c>
      <c r="B458" s="7"/>
      <c r="C458" s="7"/>
      <c r="D458" s="10" t="str">
        <f t="shared" si="116"/>
        <v/>
      </c>
      <c r="E458" s="10" t="str">
        <f t="shared" si="117"/>
        <v/>
      </c>
      <c r="F458" s="10" t="str">
        <f t="shared" si="118"/>
        <v/>
      </c>
      <c r="G458" s="10" t="str">
        <f t="shared" si="128"/>
        <v/>
      </c>
      <c r="H458" s="10" t="str">
        <f t="shared" si="119"/>
        <v/>
      </c>
      <c r="I458" s="10" t="str">
        <f t="shared" si="120"/>
        <v/>
      </c>
      <c r="J458" s="10" t="str">
        <f t="shared" si="121"/>
        <v/>
      </c>
      <c r="K458" s="12" t="str">
        <f t="shared" si="122"/>
        <v/>
      </c>
      <c r="L458" s="10" t="str">
        <f t="shared" si="123"/>
        <v/>
      </c>
      <c r="M458" s="13" t="str">
        <f t="shared" si="124"/>
        <v/>
      </c>
      <c r="N458" s="14" t="str">
        <f t="shared" si="125"/>
        <v/>
      </c>
      <c r="O458" s="14" t="str">
        <f t="shared" si="126"/>
        <v/>
      </c>
      <c r="P458" s="15">
        <v>456</v>
      </c>
      <c r="Q458" s="8" t="str">
        <f t="shared" si="127"/>
        <v/>
      </c>
      <c r="R458" s="201"/>
      <c r="S458" s="22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x14ac:dyDescent="0.25">
      <c r="A459" s="8">
        <f t="shared" si="115"/>
        <v>0</v>
      </c>
      <c r="B459" s="7"/>
      <c r="C459" s="7"/>
      <c r="D459" s="10" t="str">
        <f t="shared" si="116"/>
        <v/>
      </c>
      <c r="E459" s="10" t="str">
        <f t="shared" si="117"/>
        <v/>
      </c>
      <c r="F459" s="10" t="str">
        <f t="shared" si="118"/>
        <v/>
      </c>
      <c r="G459" s="10" t="str">
        <f t="shared" si="128"/>
        <v/>
      </c>
      <c r="H459" s="10" t="str">
        <f t="shared" si="119"/>
        <v/>
      </c>
      <c r="I459" s="10" t="str">
        <f t="shared" si="120"/>
        <v/>
      </c>
      <c r="J459" s="10" t="str">
        <f t="shared" si="121"/>
        <v/>
      </c>
      <c r="K459" s="12" t="str">
        <f t="shared" si="122"/>
        <v/>
      </c>
      <c r="L459" s="10" t="str">
        <f t="shared" si="123"/>
        <v/>
      </c>
      <c r="M459" s="13" t="str">
        <f t="shared" si="124"/>
        <v/>
      </c>
      <c r="N459" s="14" t="str">
        <f t="shared" si="125"/>
        <v/>
      </c>
      <c r="O459" s="14" t="str">
        <f t="shared" si="126"/>
        <v/>
      </c>
      <c r="P459" s="15">
        <v>457</v>
      </c>
      <c r="Q459" s="8" t="str">
        <f t="shared" si="127"/>
        <v/>
      </c>
      <c r="R459" s="201"/>
      <c r="S459" s="22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x14ac:dyDescent="0.25">
      <c r="A460" s="8">
        <f t="shared" si="115"/>
        <v>0</v>
      </c>
      <c r="B460" s="7"/>
      <c r="C460" s="7"/>
      <c r="D460" s="10" t="str">
        <f t="shared" si="116"/>
        <v/>
      </c>
      <c r="E460" s="10" t="str">
        <f t="shared" si="117"/>
        <v/>
      </c>
      <c r="F460" s="10" t="str">
        <f t="shared" si="118"/>
        <v/>
      </c>
      <c r="G460" s="10" t="str">
        <f t="shared" si="128"/>
        <v/>
      </c>
      <c r="H460" s="10" t="str">
        <f t="shared" si="119"/>
        <v/>
      </c>
      <c r="I460" s="10" t="str">
        <f t="shared" si="120"/>
        <v/>
      </c>
      <c r="J460" s="10" t="str">
        <f t="shared" si="121"/>
        <v/>
      </c>
      <c r="K460" s="12" t="str">
        <f t="shared" si="122"/>
        <v/>
      </c>
      <c r="L460" s="10" t="str">
        <f t="shared" si="123"/>
        <v/>
      </c>
      <c r="M460" s="13" t="str">
        <f t="shared" si="124"/>
        <v/>
      </c>
      <c r="N460" s="14" t="str">
        <f t="shared" si="125"/>
        <v/>
      </c>
      <c r="O460" s="14" t="str">
        <f t="shared" si="126"/>
        <v/>
      </c>
      <c r="P460" s="15">
        <v>458</v>
      </c>
      <c r="Q460" s="8" t="str">
        <f t="shared" si="127"/>
        <v/>
      </c>
      <c r="R460" s="201"/>
      <c r="S460" s="22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x14ac:dyDescent="0.25">
      <c r="A461" s="8">
        <f t="shared" si="115"/>
        <v>0</v>
      </c>
      <c r="B461" s="7"/>
      <c r="C461" s="7"/>
      <c r="D461" s="10" t="str">
        <f t="shared" si="116"/>
        <v/>
      </c>
      <c r="E461" s="10" t="str">
        <f t="shared" si="117"/>
        <v/>
      </c>
      <c r="F461" s="10" t="str">
        <f t="shared" si="118"/>
        <v/>
      </c>
      <c r="G461" s="10" t="str">
        <f t="shared" si="128"/>
        <v/>
      </c>
      <c r="H461" s="10" t="str">
        <f t="shared" si="119"/>
        <v/>
      </c>
      <c r="I461" s="10" t="str">
        <f t="shared" si="120"/>
        <v/>
      </c>
      <c r="J461" s="10" t="str">
        <f t="shared" si="121"/>
        <v/>
      </c>
      <c r="K461" s="12" t="str">
        <f t="shared" si="122"/>
        <v/>
      </c>
      <c r="L461" s="10" t="str">
        <f t="shared" si="123"/>
        <v/>
      </c>
      <c r="M461" s="13" t="str">
        <f t="shared" si="124"/>
        <v/>
      </c>
      <c r="N461" s="14" t="str">
        <f t="shared" si="125"/>
        <v/>
      </c>
      <c r="O461" s="14" t="str">
        <f t="shared" si="126"/>
        <v/>
      </c>
      <c r="P461" s="15">
        <v>459</v>
      </c>
      <c r="Q461" s="8" t="str">
        <f t="shared" si="127"/>
        <v/>
      </c>
      <c r="R461" s="201"/>
      <c r="S461" s="22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x14ac:dyDescent="0.25">
      <c r="A462" s="8">
        <f t="shared" si="115"/>
        <v>0</v>
      </c>
      <c r="B462" s="7"/>
      <c r="C462" s="7"/>
      <c r="D462" s="10" t="str">
        <f t="shared" si="116"/>
        <v/>
      </c>
      <c r="E462" s="10" t="str">
        <f t="shared" si="117"/>
        <v/>
      </c>
      <c r="F462" s="10" t="str">
        <f t="shared" si="118"/>
        <v/>
      </c>
      <c r="G462" s="10" t="str">
        <f t="shared" si="128"/>
        <v/>
      </c>
      <c r="H462" s="10" t="str">
        <f t="shared" si="119"/>
        <v/>
      </c>
      <c r="I462" s="10" t="str">
        <f t="shared" si="120"/>
        <v/>
      </c>
      <c r="J462" s="10" t="str">
        <f t="shared" si="121"/>
        <v/>
      </c>
      <c r="K462" s="12" t="str">
        <f t="shared" si="122"/>
        <v/>
      </c>
      <c r="L462" s="10" t="str">
        <f t="shared" si="123"/>
        <v/>
      </c>
      <c r="M462" s="13" t="str">
        <f t="shared" si="124"/>
        <v/>
      </c>
      <c r="N462" s="14" t="str">
        <f t="shared" si="125"/>
        <v/>
      </c>
      <c r="O462" s="14" t="str">
        <f t="shared" si="126"/>
        <v/>
      </c>
      <c r="P462" s="15">
        <v>460</v>
      </c>
      <c r="Q462" s="8" t="str">
        <f t="shared" si="127"/>
        <v/>
      </c>
      <c r="R462" s="201"/>
      <c r="S462" s="22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x14ac:dyDescent="0.25">
      <c r="A463" s="8">
        <f t="shared" si="115"/>
        <v>0</v>
      </c>
      <c r="B463" s="7"/>
      <c r="C463" s="7"/>
      <c r="D463" s="10" t="str">
        <f t="shared" si="116"/>
        <v/>
      </c>
      <c r="E463" s="10" t="str">
        <f t="shared" si="117"/>
        <v/>
      </c>
      <c r="F463" s="10" t="str">
        <f t="shared" si="118"/>
        <v/>
      </c>
      <c r="G463" s="10" t="str">
        <f t="shared" si="128"/>
        <v/>
      </c>
      <c r="H463" s="10" t="str">
        <f t="shared" si="119"/>
        <v/>
      </c>
      <c r="I463" s="10" t="str">
        <f t="shared" si="120"/>
        <v/>
      </c>
      <c r="J463" s="10" t="str">
        <f t="shared" si="121"/>
        <v/>
      </c>
      <c r="K463" s="12" t="str">
        <f t="shared" si="122"/>
        <v/>
      </c>
      <c r="L463" s="10" t="str">
        <f t="shared" si="123"/>
        <v/>
      </c>
      <c r="M463" s="13" t="str">
        <f t="shared" si="124"/>
        <v/>
      </c>
      <c r="N463" s="14" t="str">
        <f t="shared" si="125"/>
        <v/>
      </c>
      <c r="O463" s="14" t="str">
        <f t="shared" si="126"/>
        <v/>
      </c>
      <c r="P463" s="15">
        <v>461</v>
      </c>
      <c r="Q463" s="8" t="str">
        <f t="shared" si="127"/>
        <v/>
      </c>
      <c r="R463" s="201"/>
      <c r="S463" s="22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x14ac:dyDescent="0.25">
      <c r="A464" s="8">
        <f t="shared" si="115"/>
        <v>0</v>
      </c>
      <c r="B464" s="7"/>
      <c r="C464" s="7"/>
      <c r="D464" s="10" t="str">
        <f t="shared" si="116"/>
        <v/>
      </c>
      <c r="E464" s="10" t="str">
        <f t="shared" si="117"/>
        <v/>
      </c>
      <c r="F464" s="10" t="str">
        <f t="shared" si="118"/>
        <v/>
      </c>
      <c r="G464" s="10" t="str">
        <f t="shared" si="128"/>
        <v/>
      </c>
      <c r="H464" s="10" t="str">
        <f t="shared" si="119"/>
        <v/>
      </c>
      <c r="I464" s="10" t="str">
        <f t="shared" si="120"/>
        <v/>
      </c>
      <c r="J464" s="10" t="str">
        <f t="shared" si="121"/>
        <v/>
      </c>
      <c r="K464" s="12" t="str">
        <f t="shared" si="122"/>
        <v/>
      </c>
      <c r="L464" s="10" t="str">
        <f t="shared" si="123"/>
        <v/>
      </c>
      <c r="M464" s="13" t="str">
        <f t="shared" si="124"/>
        <v/>
      </c>
      <c r="N464" s="14" t="str">
        <f t="shared" si="125"/>
        <v/>
      </c>
      <c r="O464" s="14" t="str">
        <f t="shared" si="126"/>
        <v/>
      </c>
      <c r="P464" s="15">
        <v>462</v>
      </c>
      <c r="Q464" s="8" t="str">
        <f t="shared" si="127"/>
        <v/>
      </c>
      <c r="R464" s="201"/>
      <c r="S464" s="22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x14ac:dyDescent="0.25">
      <c r="A465" s="8">
        <f t="shared" si="115"/>
        <v>0</v>
      </c>
      <c r="B465" s="7"/>
      <c r="C465" s="7"/>
      <c r="D465" s="10" t="str">
        <f t="shared" si="116"/>
        <v/>
      </c>
      <c r="E465" s="10" t="str">
        <f t="shared" si="117"/>
        <v/>
      </c>
      <c r="F465" s="10" t="str">
        <f t="shared" si="118"/>
        <v/>
      </c>
      <c r="G465" s="10" t="str">
        <f t="shared" si="128"/>
        <v/>
      </c>
      <c r="H465" s="10" t="str">
        <f t="shared" si="119"/>
        <v/>
      </c>
      <c r="I465" s="10" t="str">
        <f t="shared" si="120"/>
        <v/>
      </c>
      <c r="J465" s="10" t="str">
        <f t="shared" si="121"/>
        <v/>
      </c>
      <c r="K465" s="12" t="str">
        <f t="shared" si="122"/>
        <v/>
      </c>
      <c r="L465" s="10" t="str">
        <f t="shared" si="123"/>
        <v/>
      </c>
      <c r="M465" s="13" t="str">
        <f t="shared" si="124"/>
        <v/>
      </c>
      <c r="N465" s="14" t="str">
        <f t="shared" si="125"/>
        <v/>
      </c>
      <c r="O465" s="14" t="str">
        <f t="shared" si="126"/>
        <v/>
      </c>
      <c r="P465" s="15">
        <v>463</v>
      </c>
      <c r="Q465" s="8" t="str">
        <f t="shared" si="127"/>
        <v/>
      </c>
      <c r="R465" s="201"/>
      <c r="S465" s="22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x14ac:dyDescent="0.25">
      <c r="A466" s="8">
        <f t="shared" si="115"/>
        <v>0</v>
      </c>
      <c r="B466" s="7"/>
      <c r="C466" s="7"/>
      <c r="D466" s="10" t="str">
        <f t="shared" si="116"/>
        <v/>
      </c>
      <c r="E466" s="10" t="str">
        <f t="shared" si="117"/>
        <v/>
      </c>
      <c r="F466" s="10" t="str">
        <f t="shared" si="118"/>
        <v/>
      </c>
      <c r="G466" s="10" t="str">
        <f t="shared" si="128"/>
        <v/>
      </c>
      <c r="H466" s="10" t="str">
        <f t="shared" si="119"/>
        <v/>
      </c>
      <c r="I466" s="10" t="str">
        <f t="shared" si="120"/>
        <v/>
      </c>
      <c r="J466" s="10" t="str">
        <f t="shared" si="121"/>
        <v/>
      </c>
      <c r="K466" s="12" t="str">
        <f t="shared" si="122"/>
        <v/>
      </c>
      <c r="L466" s="10" t="str">
        <f t="shared" si="123"/>
        <v/>
      </c>
      <c r="M466" s="13" t="str">
        <f t="shared" si="124"/>
        <v/>
      </c>
      <c r="N466" s="14" t="str">
        <f t="shared" si="125"/>
        <v/>
      </c>
      <c r="O466" s="14" t="str">
        <f t="shared" si="126"/>
        <v/>
      </c>
      <c r="P466" s="15">
        <v>464</v>
      </c>
      <c r="Q466" s="8" t="str">
        <f t="shared" si="127"/>
        <v/>
      </c>
      <c r="R466" s="201"/>
      <c r="S466" s="22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x14ac:dyDescent="0.25">
      <c r="A467" s="8">
        <f t="shared" si="115"/>
        <v>0</v>
      </c>
      <c r="B467" s="7"/>
      <c r="C467" s="7"/>
      <c r="D467" s="10" t="str">
        <f t="shared" si="116"/>
        <v/>
      </c>
      <c r="E467" s="10" t="str">
        <f t="shared" si="117"/>
        <v/>
      </c>
      <c r="F467" s="10" t="str">
        <f t="shared" si="118"/>
        <v/>
      </c>
      <c r="G467" s="10" t="str">
        <f t="shared" si="128"/>
        <v/>
      </c>
      <c r="H467" s="10" t="str">
        <f t="shared" si="119"/>
        <v/>
      </c>
      <c r="I467" s="10" t="str">
        <f t="shared" si="120"/>
        <v/>
      </c>
      <c r="J467" s="10" t="str">
        <f t="shared" si="121"/>
        <v/>
      </c>
      <c r="K467" s="12" t="str">
        <f t="shared" si="122"/>
        <v/>
      </c>
      <c r="L467" s="10" t="str">
        <f t="shared" si="123"/>
        <v/>
      </c>
      <c r="M467" s="13" t="str">
        <f t="shared" si="124"/>
        <v/>
      </c>
      <c r="N467" s="14" t="str">
        <f t="shared" si="125"/>
        <v/>
      </c>
      <c r="O467" s="14" t="str">
        <f t="shared" si="126"/>
        <v/>
      </c>
      <c r="P467" s="15">
        <v>465</v>
      </c>
      <c r="Q467" s="8" t="str">
        <f t="shared" si="127"/>
        <v/>
      </c>
      <c r="R467" s="201"/>
      <c r="S467" s="22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x14ac:dyDescent="0.25">
      <c r="A468" s="8">
        <f t="shared" si="115"/>
        <v>0</v>
      </c>
      <c r="B468" s="7"/>
      <c r="C468" s="7"/>
      <c r="D468" s="10" t="str">
        <f t="shared" si="116"/>
        <v/>
      </c>
      <c r="E468" s="10" t="str">
        <f t="shared" si="117"/>
        <v/>
      </c>
      <c r="F468" s="10" t="str">
        <f t="shared" si="118"/>
        <v/>
      </c>
      <c r="G468" s="10" t="str">
        <f t="shared" si="128"/>
        <v/>
      </c>
      <c r="H468" s="10" t="str">
        <f t="shared" si="119"/>
        <v/>
      </c>
      <c r="I468" s="10" t="str">
        <f t="shared" si="120"/>
        <v/>
      </c>
      <c r="J468" s="10" t="str">
        <f t="shared" si="121"/>
        <v/>
      </c>
      <c r="K468" s="12" t="str">
        <f t="shared" si="122"/>
        <v/>
      </c>
      <c r="L468" s="10" t="str">
        <f t="shared" si="123"/>
        <v/>
      </c>
      <c r="M468" s="13" t="str">
        <f t="shared" si="124"/>
        <v/>
      </c>
      <c r="N468" s="14" t="str">
        <f t="shared" si="125"/>
        <v/>
      </c>
      <c r="O468" s="14" t="str">
        <f t="shared" si="126"/>
        <v/>
      </c>
      <c r="P468" s="15">
        <v>466</v>
      </c>
      <c r="Q468" s="8" t="str">
        <f t="shared" si="127"/>
        <v/>
      </c>
      <c r="R468" s="201"/>
      <c r="S468" s="22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x14ac:dyDescent="0.25">
      <c r="A469" s="8">
        <f t="shared" si="115"/>
        <v>0</v>
      </c>
      <c r="B469" s="7"/>
      <c r="C469" s="7"/>
      <c r="D469" s="10" t="str">
        <f t="shared" si="116"/>
        <v/>
      </c>
      <c r="E469" s="10" t="str">
        <f t="shared" si="117"/>
        <v/>
      </c>
      <c r="F469" s="10" t="str">
        <f t="shared" si="118"/>
        <v/>
      </c>
      <c r="G469" s="10" t="str">
        <f t="shared" si="128"/>
        <v/>
      </c>
      <c r="H469" s="10" t="str">
        <f t="shared" si="119"/>
        <v/>
      </c>
      <c r="I469" s="10" t="str">
        <f t="shared" si="120"/>
        <v/>
      </c>
      <c r="J469" s="10" t="str">
        <f t="shared" si="121"/>
        <v/>
      </c>
      <c r="K469" s="12" t="str">
        <f t="shared" si="122"/>
        <v/>
      </c>
      <c r="L469" s="10" t="str">
        <f t="shared" si="123"/>
        <v/>
      </c>
      <c r="M469" s="13" t="str">
        <f t="shared" si="124"/>
        <v/>
      </c>
      <c r="N469" s="14" t="str">
        <f t="shared" si="125"/>
        <v/>
      </c>
      <c r="O469" s="14" t="str">
        <f t="shared" si="126"/>
        <v/>
      </c>
      <c r="P469" s="15">
        <v>467</v>
      </c>
      <c r="Q469" s="8" t="str">
        <f t="shared" si="127"/>
        <v/>
      </c>
      <c r="R469" s="201"/>
      <c r="S469" s="22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x14ac:dyDescent="0.25">
      <c r="A470" s="8">
        <f t="shared" si="115"/>
        <v>0</v>
      </c>
      <c r="B470" s="7"/>
      <c r="C470" s="7"/>
      <c r="D470" s="10" t="str">
        <f t="shared" si="116"/>
        <v/>
      </c>
      <c r="E470" s="10" t="str">
        <f t="shared" si="117"/>
        <v/>
      </c>
      <c r="F470" s="10" t="str">
        <f t="shared" si="118"/>
        <v/>
      </c>
      <c r="G470" s="10" t="str">
        <f t="shared" si="128"/>
        <v/>
      </c>
      <c r="H470" s="10" t="str">
        <f t="shared" si="119"/>
        <v/>
      </c>
      <c r="I470" s="10" t="str">
        <f t="shared" si="120"/>
        <v/>
      </c>
      <c r="J470" s="10" t="str">
        <f t="shared" si="121"/>
        <v/>
      </c>
      <c r="K470" s="12" t="str">
        <f t="shared" si="122"/>
        <v/>
      </c>
      <c r="L470" s="10" t="str">
        <f t="shared" si="123"/>
        <v/>
      </c>
      <c r="M470" s="13" t="str">
        <f t="shared" si="124"/>
        <v/>
      </c>
      <c r="N470" s="14" t="str">
        <f t="shared" si="125"/>
        <v/>
      </c>
      <c r="O470" s="14" t="str">
        <f t="shared" si="126"/>
        <v/>
      </c>
      <c r="P470" s="15">
        <v>468</v>
      </c>
      <c r="Q470" s="8" t="str">
        <f t="shared" si="127"/>
        <v/>
      </c>
      <c r="R470" s="201"/>
      <c r="S470" s="22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x14ac:dyDescent="0.25">
      <c r="A471" s="8">
        <f t="shared" si="115"/>
        <v>0</v>
      </c>
      <c r="B471" s="7"/>
      <c r="C471" s="7"/>
      <c r="D471" s="10" t="str">
        <f t="shared" si="116"/>
        <v/>
      </c>
      <c r="E471" s="10" t="str">
        <f t="shared" si="117"/>
        <v/>
      </c>
      <c r="F471" s="10" t="str">
        <f t="shared" si="118"/>
        <v/>
      </c>
      <c r="G471" s="10" t="str">
        <f t="shared" si="128"/>
        <v/>
      </c>
      <c r="H471" s="10" t="str">
        <f t="shared" si="119"/>
        <v/>
      </c>
      <c r="I471" s="10" t="str">
        <f t="shared" si="120"/>
        <v/>
      </c>
      <c r="J471" s="10" t="str">
        <f t="shared" si="121"/>
        <v/>
      </c>
      <c r="K471" s="12" t="str">
        <f t="shared" si="122"/>
        <v/>
      </c>
      <c r="L471" s="10" t="str">
        <f t="shared" si="123"/>
        <v/>
      </c>
      <c r="M471" s="13" t="str">
        <f t="shared" si="124"/>
        <v/>
      </c>
      <c r="N471" s="14" t="str">
        <f t="shared" si="125"/>
        <v/>
      </c>
      <c r="O471" s="14" t="str">
        <f t="shared" si="126"/>
        <v/>
      </c>
      <c r="P471" s="15">
        <v>469</v>
      </c>
      <c r="Q471" s="8" t="str">
        <f t="shared" si="127"/>
        <v/>
      </c>
      <c r="R471" s="201"/>
      <c r="S471" s="22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x14ac:dyDescent="0.25">
      <c r="A472" s="8">
        <f t="shared" si="115"/>
        <v>0</v>
      </c>
      <c r="B472" s="7"/>
      <c r="C472" s="7"/>
      <c r="D472" s="10" t="str">
        <f t="shared" si="116"/>
        <v/>
      </c>
      <c r="E472" s="10" t="str">
        <f t="shared" si="117"/>
        <v/>
      </c>
      <c r="F472" s="10" t="str">
        <f t="shared" si="118"/>
        <v/>
      </c>
      <c r="G472" s="10" t="str">
        <f t="shared" si="128"/>
        <v/>
      </c>
      <c r="H472" s="10" t="str">
        <f t="shared" si="119"/>
        <v/>
      </c>
      <c r="I472" s="10" t="str">
        <f t="shared" si="120"/>
        <v/>
      </c>
      <c r="J472" s="10" t="str">
        <f t="shared" si="121"/>
        <v/>
      </c>
      <c r="K472" s="12" t="str">
        <f t="shared" si="122"/>
        <v/>
      </c>
      <c r="L472" s="10" t="str">
        <f t="shared" si="123"/>
        <v/>
      </c>
      <c r="M472" s="13" t="str">
        <f t="shared" si="124"/>
        <v/>
      </c>
      <c r="N472" s="14" t="str">
        <f t="shared" si="125"/>
        <v/>
      </c>
      <c r="O472" s="14" t="str">
        <f t="shared" si="126"/>
        <v/>
      </c>
      <c r="P472" s="15">
        <v>470</v>
      </c>
      <c r="Q472" s="8" t="str">
        <f t="shared" si="127"/>
        <v/>
      </c>
      <c r="R472" s="201"/>
      <c r="S472" s="22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x14ac:dyDescent="0.25">
      <c r="A473" s="8">
        <f t="shared" si="115"/>
        <v>0</v>
      </c>
      <c r="B473" s="7"/>
      <c r="C473" s="7"/>
      <c r="D473" s="10" t="str">
        <f t="shared" si="116"/>
        <v/>
      </c>
      <c r="E473" s="10" t="str">
        <f t="shared" si="117"/>
        <v/>
      </c>
      <c r="F473" s="10" t="str">
        <f t="shared" si="118"/>
        <v/>
      </c>
      <c r="G473" s="10" t="str">
        <f t="shared" si="128"/>
        <v/>
      </c>
      <c r="H473" s="10" t="str">
        <f t="shared" si="119"/>
        <v/>
      </c>
      <c r="I473" s="10" t="str">
        <f t="shared" si="120"/>
        <v/>
      </c>
      <c r="J473" s="10" t="str">
        <f t="shared" si="121"/>
        <v/>
      </c>
      <c r="K473" s="12" t="str">
        <f t="shared" si="122"/>
        <v/>
      </c>
      <c r="L473" s="10" t="str">
        <f t="shared" si="123"/>
        <v/>
      </c>
      <c r="M473" s="13" t="str">
        <f t="shared" si="124"/>
        <v/>
      </c>
      <c r="N473" s="14" t="str">
        <f t="shared" si="125"/>
        <v/>
      </c>
      <c r="O473" s="14" t="str">
        <f t="shared" si="126"/>
        <v/>
      </c>
      <c r="P473" s="15">
        <v>471</v>
      </c>
      <c r="Q473" s="8" t="str">
        <f t="shared" si="127"/>
        <v/>
      </c>
      <c r="R473" s="201"/>
      <c r="S473" s="22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x14ac:dyDescent="0.25">
      <c r="A474" s="8">
        <f t="shared" si="115"/>
        <v>0</v>
      </c>
      <c r="B474" s="7"/>
      <c r="C474" s="7"/>
      <c r="D474" s="10" t="str">
        <f t="shared" si="116"/>
        <v/>
      </c>
      <c r="E474" s="10" t="str">
        <f t="shared" si="117"/>
        <v/>
      </c>
      <c r="F474" s="10" t="str">
        <f t="shared" si="118"/>
        <v/>
      </c>
      <c r="G474" s="10" t="str">
        <f t="shared" si="128"/>
        <v/>
      </c>
      <c r="H474" s="10" t="str">
        <f t="shared" si="119"/>
        <v/>
      </c>
      <c r="I474" s="10" t="str">
        <f t="shared" si="120"/>
        <v/>
      </c>
      <c r="J474" s="10" t="str">
        <f t="shared" si="121"/>
        <v/>
      </c>
      <c r="K474" s="12" t="str">
        <f t="shared" si="122"/>
        <v/>
      </c>
      <c r="L474" s="10" t="str">
        <f t="shared" si="123"/>
        <v/>
      </c>
      <c r="M474" s="13" t="str">
        <f t="shared" si="124"/>
        <v/>
      </c>
      <c r="N474" s="14" t="str">
        <f t="shared" si="125"/>
        <v/>
      </c>
      <c r="O474" s="14" t="str">
        <f t="shared" si="126"/>
        <v/>
      </c>
      <c r="P474" s="15">
        <v>472</v>
      </c>
      <c r="Q474" s="8" t="str">
        <f t="shared" si="127"/>
        <v/>
      </c>
      <c r="R474" s="201"/>
      <c r="S474" s="22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x14ac:dyDescent="0.25">
      <c r="A475" s="8">
        <f t="shared" si="115"/>
        <v>0</v>
      </c>
      <c r="B475" s="7"/>
      <c r="C475" s="7"/>
      <c r="D475" s="10" t="str">
        <f t="shared" si="116"/>
        <v/>
      </c>
      <c r="E475" s="10" t="str">
        <f t="shared" si="117"/>
        <v/>
      </c>
      <c r="F475" s="10" t="str">
        <f t="shared" si="118"/>
        <v/>
      </c>
      <c r="G475" s="10" t="str">
        <f t="shared" si="128"/>
        <v/>
      </c>
      <c r="H475" s="10" t="str">
        <f t="shared" si="119"/>
        <v/>
      </c>
      <c r="I475" s="10" t="str">
        <f t="shared" si="120"/>
        <v/>
      </c>
      <c r="J475" s="10" t="str">
        <f t="shared" si="121"/>
        <v/>
      </c>
      <c r="K475" s="12" t="str">
        <f t="shared" si="122"/>
        <v/>
      </c>
      <c r="L475" s="10" t="str">
        <f t="shared" si="123"/>
        <v/>
      </c>
      <c r="M475" s="13" t="str">
        <f t="shared" si="124"/>
        <v/>
      </c>
      <c r="N475" s="14" t="str">
        <f t="shared" si="125"/>
        <v/>
      </c>
      <c r="O475" s="14" t="str">
        <f t="shared" si="126"/>
        <v/>
      </c>
      <c r="P475" s="15">
        <v>473</v>
      </c>
      <c r="Q475" s="8" t="str">
        <f t="shared" si="127"/>
        <v/>
      </c>
      <c r="R475" s="201"/>
      <c r="S475" s="22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x14ac:dyDescent="0.25">
      <c r="A476" s="8">
        <f t="shared" si="115"/>
        <v>0</v>
      </c>
      <c r="B476" s="7"/>
      <c r="C476" s="7"/>
      <c r="D476" s="10" t="str">
        <f t="shared" si="116"/>
        <v/>
      </c>
      <c r="E476" s="10" t="str">
        <f t="shared" si="117"/>
        <v/>
      </c>
      <c r="F476" s="10" t="str">
        <f t="shared" si="118"/>
        <v/>
      </c>
      <c r="G476" s="10" t="str">
        <f t="shared" si="128"/>
        <v/>
      </c>
      <c r="H476" s="10" t="str">
        <f t="shared" si="119"/>
        <v/>
      </c>
      <c r="I476" s="10" t="str">
        <f t="shared" si="120"/>
        <v/>
      </c>
      <c r="J476" s="10" t="str">
        <f t="shared" si="121"/>
        <v/>
      </c>
      <c r="K476" s="12" t="str">
        <f t="shared" si="122"/>
        <v/>
      </c>
      <c r="L476" s="10" t="str">
        <f t="shared" si="123"/>
        <v/>
      </c>
      <c r="M476" s="13" t="str">
        <f t="shared" si="124"/>
        <v/>
      </c>
      <c r="N476" s="14" t="str">
        <f t="shared" si="125"/>
        <v/>
      </c>
      <c r="O476" s="14" t="str">
        <f t="shared" si="126"/>
        <v/>
      </c>
      <c r="P476" s="15">
        <v>474</v>
      </c>
      <c r="Q476" s="8" t="str">
        <f t="shared" si="127"/>
        <v/>
      </c>
      <c r="R476" s="201"/>
      <c r="S476" s="22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x14ac:dyDescent="0.25">
      <c r="A477" s="8">
        <f t="shared" si="115"/>
        <v>0</v>
      </c>
      <c r="B477" s="7"/>
      <c r="C477" s="7"/>
      <c r="D477" s="10" t="str">
        <f t="shared" si="116"/>
        <v/>
      </c>
      <c r="E477" s="10" t="str">
        <f t="shared" si="117"/>
        <v/>
      </c>
      <c r="F477" s="10" t="str">
        <f t="shared" si="118"/>
        <v/>
      </c>
      <c r="G477" s="10" t="str">
        <f t="shared" si="128"/>
        <v/>
      </c>
      <c r="H477" s="10" t="str">
        <f t="shared" si="119"/>
        <v/>
      </c>
      <c r="I477" s="10" t="str">
        <f t="shared" si="120"/>
        <v/>
      </c>
      <c r="J477" s="10" t="str">
        <f t="shared" si="121"/>
        <v/>
      </c>
      <c r="K477" s="12" t="str">
        <f t="shared" si="122"/>
        <v/>
      </c>
      <c r="L477" s="10" t="str">
        <f t="shared" si="123"/>
        <v/>
      </c>
      <c r="M477" s="13" t="str">
        <f t="shared" si="124"/>
        <v/>
      </c>
      <c r="N477" s="14" t="str">
        <f t="shared" si="125"/>
        <v/>
      </c>
      <c r="O477" s="14" t="str">
        <f t="shared" si="126"/>
        <v/>
      </c>
      <c r="P477" s="15">
        <v>475</v>
      </c>
      <c r="Q477" s="8" t="str">
        <f t="shared" si="127"/>
        <v/>
      </c>
      <c r="R477" s="201"/>
      <c r="S477" s="22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x14ac:dyDescent="0.25">
      <c r="A478" s="8">
        <f t="shared" si="115"/>
        <v>0</v>
      </c>
      <c r="B478" s="7"/>
      <c r="C478" s="7"/>
      <c r="D478" s="10" t="str">
        <f t="shared" si="116"/>
        <v/>
      </c>
      <c r="E478" s="10" t="str">
        <f t="shared" si="117"/>
        <v/>
      </c>
      <c r="F478" s="10" t="str">
        <f t="shared" si="118"/>
        <v/>
      </c>
      <c r="G478" s="10" t="str">
        <f t="shared" si="128"/>
        <v/>
      </c>
      <c r="H478" s="10" t="str">
        <f t="shared" si="119"/>
        <v/>
      </c>
      <c r="I478" s="10" t="str">
        <f t="shared" si="120"/>
        <v/>
      </c>
      <c r="J478" s="10" t="str">
        <f t="shared" si="121"/>
        <v/>
      </c>
      <c r="K478" s="12" t="str">
        <f t="shared" si="122"/>
        <v/>
      </c>
      <c r="L478" s="10" t="str">
        <f t="shared" si="123"/>
        <v/>
      </c>
      <c r="M478" s="13" t="str">
        <f t="shared" si="124"/>
        <v/>
      </c>
      <c r="N478" s="14" t="str">
        <f t="shared" si="125"/>
        <v/>
      </c>
      <c r="O478" s="14" t="str">
        <f t="shared" si="126"/>
        <v/>
      </c>
      <c r="P478" s="15">
        <v>476</v>
      </c>
      <c r="Q478" s="8" t="str">
        <f t="shared" si="127"/>
        <v/>
      </c>
      <c r="R478" s="201"/>
      <c r="S478" s="22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x14ac:dyDescent="0.25">
      <c r="A479" s="8">
        <f t="shared" si="115"/>
        <v>0</v>
      </c>
      <c r="B479" s="7"/>
      <c r="C479" s="7"/>
      <c r="D479" s="10" t="str">
        <f t="shared" si="116"/>
        <v/>
      </c>
      <c r="E479" s="10" t="str">
        <f t="shared" si="117"/>
        <v/>
      </c>
      <c r="F479" s="10" t="str">
        <f t="shared" si="118"/>
        <v/>
      </c>
      <c r="G479" s="10" t="str">
        <f t="shared" si="128"/>
        <v/>
      </c>
      <c r="H479" s="10" t="str">
        <f t="shared" si="119"/>
        <v/>
      </c>
      <c r="I479" s="10" t="str">
        <f t="shared" si="120"/>
        <v/>
      </c>
      <c r="J479" s="10" t="str">
        <f t="shared" si="121"/>
        <v/>
      </c>
      <c r="K479" s="12" t="str">
        <f t="shared" si="122"/>
        <v/>
      </c>
      <c r="L479" s="10" t="str">
        <f t="shared" si="123"/>
        <v/>
      </c>
      <c r="M479" s="13" t="str">
        <f t="shared" si="124"/>
        <v/>
      </c>
      <c r="N479" s="14" t="str">
        <f t="shared" si="125"/>
        <v/>
      </c>
      <c r="O479" s="14" t="str">
        <f t="shared" si="126"/>
        <v/>
      </c>
      <c r="P479" s="15">
        <v>477</v>
      </c>
      <c r="Q479" s="8" t="str">
        <f t="shared" si="127"/>
        <v/>
      </c>
      <c r="R479" s="201"/>
      <c r="S479" s="22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x14ac:dyDescent="0.25">
      <c r="A480" s="8">
        <f t="shared" si="115"/>
        <v>0</v>
      </c>
      <c r="B480" s="7"/>
      <c r="C480" s="7"/>
      <c r="D480" s="10" t="str">
        <f t="shared" si="116"/>
        <v/>
      </c>
      <c r="E480" s="10" t="str">
        <f t="shared" si="117"/>
        <v/>
      </c>
      <c r="F480" s="10" t="str">
        <f t="shared" si="118"/>
        <v/>
      </c>
      <c r="G480" s="10" t="str">
        <f t="shared" si="128"/>
        <v/>
      </c>
      <c r="H480" s="10" t="str">
        <f t="shared" si="119"/>
        <v/>
      </c>
      <c r="I480" s="10" t="str">
        <f t="shared" si="120"/>
        <v/>
      </c>
      <c r="J480" s="10" t="str">
        <f t="shared" si="121"/>
        <v/>
      </c>
      <c r="K480" s="12" t="str">
        <f t="shared" si="122"/>
        <v/>
      </c>
      <c r="L480" s="10" t="str">
        <f t="shared" si="123"/>
        <v/>
      </c>
      <c r="M480" s="13" t="str">
        <f t="shared" si="124"/>
        <v/>
      </c>
      <c r="N480" s="14" t="str">
        <f t="shared" si="125"/>
        <v/>
      </c>
      <c r="O480" s="14" t="str">
        <f t="shared" si="126"/>
        <v/>
      </c>
      <c r="P480" s="15">
        <v>478</v>
      </c>
      <c r="Q480" s="8" t="str">
        <f t="shared" si="127"/>
        <v/>
      </c>
      <c r="R480" s="201"/>
      <c r="S480" s="22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x14ac:dyDescent="0.25">
      <c r="A481" s="8">
        <f t="shared" si="115"/>
        <v>0</v>
      </c>
      <c r="B481" s="7"/>
      <c r="C481" s="7"/>
      <c r="D481" s="10" t="str">
        <f t="shared" si="116"/>
        <v/>
      </c>
      <c r="E481" s="10" t="str">
        <f t="shared" si="117"/>
        <v/>
      </c>
      <c r="F481" s="10" t="str">
        <f t="shared" si="118"/>
        <v/>
      </c>
      <c r="G481" s="10" t="str">
        <f t="shared" si="128"/>
        <v/>
      </c>
      <c r="H481" s="10" t="str">
        <f t="shared" si="119"/>
        <v/>
      </c>
      <c r="I481" s="10" t="str">
        <f t="shared" si="120"/>
        <v/>
      </c>
      <c r="J481" s="10" t="str">
        <f t="shared" si="121"/>
        <v/>
      </c>
      <c r="K481" s="12" t="str">
        <f t="shared" si="122"/>
        <v/>
      </c>
      <c r="L481" s="10" t="str">
        <f t="shared" si="123"/>
        <v/>
      </c>
      <c r="M481" s="13" t="str">
        <f t="shared" si="124"/>
        <v/>
      </c>
      <c r="N481" s="14" t="str">
        <f t="shared" si="125"/>
        <v/>
      </c>
      <c r="O481" s="14" t="str">
        <f t="shared" si="126"/>
        <v/>
      </c>
      <c r="P481" s="15">
        <v>479</v>
      </c>
      <c r="Q481" s="8" t="str">
        <f t="shared" si="127"/>
        <v/>
      </c>
      <c r="R481" s="201"/>
      <c r="S481" s="22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x14ac:dyDescent="0.25">
      <c r="A482" s="8">
        <f t="shared" si="115"/>
        <v>0</v>
      </c>
      <c r="B482" s="7"/>
      <c r="C482" s="7"/>
      <c r="D482" s="10" t="str">
        <f t="shared" si="116"/>
        <v/>
      </c>
      <c r="E482" s="10" t="str">
        <f t="shared" si="117"/>
        <v/>
      </c>
      <c r="F482" s="10" t="str">
        <f t="shared" si="118"/>
        <v/>
      </c>
      <c r="G482" s="10" t="str">
        <f t="shared" si="128"/>
        <v/>
      </c>
      <c r="H482" s="10" t="str">
        <f t="shared" si="119"/>
        <v/>
      </c>
      <c r="I482" s="10" t="str">
        <f t="shared" si="120"/>
        <v/>
      </c>
      <c r="J482" s="10" t="str">
        <f t="shared" si="121"/>
        <v/>
      </c>
      <c r="K482" s="12" t="str">
        <f t="shared" si="122"/>
        <v/>
      </c>
      <c r="L482" s="10" t="str">
        <f t="shared" si="123"/>
        <v/>
      </c>
      <c r="M482" s="13" t="str">
        <f t="shared" si="124"/>
        <v/>
      </c>
      <c r="N482" s="14" t="str">
        <f t="shared" si="125"/>
        <v/>
      </c>
      <c r="O482" s="14" t="str">
        <f t="shared" si="126"/>
        <v/>
      </c>
      <c r="P482" s="15">
        <v>480</v>
      </c>
      <c r="Q482" s="8" t="str">
        <f t="shared" si="127"/>
        <v/>
      </c>
      <c r="R482" s="201"/>
      <c r="S482" s="22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x14ac:dyDescent="0.25">
      <c r="A483" s="8">
        <f t="shared" si="115"/>
        <v>0</v>
      </c>
      <c r="B483" s="7"/>
      <c r="C483" s="7"/>
      <c r="D483" s="10" t="str">
        <f t="shared" si="116"/>
        <v/>
      </c>
      <c r="E483" s="10" t="str">
        <f t="shared" si="117"/>
        <v/>
      </c>
      <c r="F483" s="10" t="str">
        <f t="shared" si="118"/>
        <v/>
      </c>
      <c r="G483" s="10" t="str">
        <f t="shared" si="128"/>
        <v/>
      </c>
      <c r="H483" s="10" t="str">
        <f t="shared" si="119"/>
        <v/>
      </c>
      <c r="I483" s="10" t="str">
        <f t="shared" si="120"/>
        <v/>
      </c>
      <c r="J483" s="10" t="str">
        <f t="shared" si="121"/>
        <v/>
      </c>
      <c r="K483" s="12" t="str">
        <f t="shared" si="122"/>
        <v/>
      </c>
      <c r="L483" s="10" t="str">
        <f t="shared" si="123"/>
        <v/>
      </c>
      <c r="M483" s="13" t="str">
        <f t="shared" si="124"/>
        <v/>
      </c>
      <c r="N483" s="14" t="str">
        <f t="shared" si="125"/>
        <v/>
      </c>
      <c r="O483" s="14" t="str">
        <f t="shared" si="126"/>
        <v/>
      </c>
      <c r="P483" s="15">
        <v>481</v>
      </c>
      <c r="Q483" s="8" t="str">
        <f t="shared" si="127"/>
        <v/>
      </c>
      <c r="R483" s="201"/>
      <c r="S483" s="22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x14ac:dyDescent="0.25">
      <c r="A484" s="8">
        <f t="shared" si="115"/>
        <v>0</v>
      </c>
      <c r="B484" s="7"/>
      <c r="C484" s="7"/>
      <c r="D484" s="10" t="str">
        <f t="shared" si="116"/>
        <v/>
      </c>
      <c r="E484" s="10" t="str">
        <f t="shared" si="117"/>
        <v/>
      </c>
      <c r="F484" s="10" t="str">
        <f t="shared" si="118"/>
        <v/>
      </c>
      <c r="G484" s="10" t="str">
        <f t="shared" si="128"/>
        <v/>
      </c>
      <c r="H484" s="10" t="str">
        <f t="shared" si="119"/>
        <v/>
      </c>
      <c r="I484" s="10" t="str">
        <f t="shared" si="120"/>
        <v/>
      </c>
      <c r="J484" s="10" t="str">
        <f t="shared" si="121"/>
        <v/>
      </c>
      <c r="K484" s="12" t="str">
        <f t="shared" si="122"/>
        <v/>
      </c>
      <c r="L484" s="10" t="str">
        <f t="shared" si="123"/>
        <v/>
      </c>
      <c r="M484" s="13" t="str">
        <f t="shared" si="124"/>
        <v/>
      </c>
      <c r="N484" s="14" t="str">
        <f t="shared" si="125"/>
        <v/>
      </c>
      <c r="O484" s="14" t="str">
        <f t="shared" si="126"/>
        <v/>
      </c>
      <c r="P484" s="15">
        <v>482</v>
      </c>
      <c r="Q484" s="8" t="str">
        <f t="shared" si="127"/>
        <v/>
      </c>
      <c r="R484" s="201"/>
      <c r="S484" s="22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x14ac:dyDescent="0.25">
      <c r="A485" s="8">
        <f t="shared" si="115"/>
        <v>0</v>
      </c>
      <c r="B485" s="7"/>
      <c r="C485" s="7"/>
      <c r="D485" s="10" t="str">
        <f t="shared" si="116"/>
        <v/>
      </c>
      <c r="E485" s="10" t="str">
        <f t="shared" si="117"/>
        <v/>
      </c>
      <c r="F485" s="10" t="str">
        <f t="shared" si="118"/>
        <v/>
      </c>
      <c r="G485" s="10" t="str">
        <f t="shared" si="128"/>
        <v/>
      </c>
      <c r="H485" s="10" t="str">
        <f t="shared" si="119"/>
        <v/>
      </c>
      <c r="I485" s="10" t="str">
        <f t="shared" si="120"/>
        <v/>
      </c>
      <c r="J485" s="10" t="str">
        <f t="shared" si="121"/>
        <v/>
      </c>
      <c r="K485" s="12" t="str">
        <f t="shared" si="122"/>
        <v/>
      </c>
      <c r="L485" s="10" t="str">
        <f t="shared" si="123"/>
        <v/>
      </c>
      <c r="M485" s="13" t="str">
        <f t="shared" si="124"/>
        <v/>
      </c>
      <c r="N485" s="14" t="str">
        <f t="shared" si="125"/>
        <v/>
      </c>
      <c r="O485" s="14" t="str">
        <f t="shared" si="126"/>
        <v/>
      </c>
      <c r="P485" s="15">
        <v>483</v>
      </c>
      <c r="Q485" s="8" t="str">
        <f t="shared" si="127"/>
        <v/>
      </c>
      <c r="R485" s="201"/>
      <c r="S485" s="22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x14ac:dyDescent="0.25">
      <c r="A486" s="8">
        <f t="shared" si="115"/>
        <v>0</v>
      </c>
      <c r="B486" s="7"/>
      <c r="C486" s="7"/>
      <c r="D486" s="10" t="str">
        <f t="shared" si="116"/>
        <v/>
      </c>
      <c r="E486" s="10" t="str">
        <f t="shared" si="117"/>
        <v/>
      </c>
      <c r="F486" s="10" t="str">
        <f t="shared" si="118"/>
        <v/>
      </c>
      <c r="G486" s="10" t="str">
        <f t="shared" si="128"/>
        <v/>
      </c>
      <c r="H486" s="10" t="str">
        <f t="shared" si="119"/>
        <v/>
      </c>
      <c r="I486" s="10" t="str">
        <f t="shared" si="120"/>
        <v/>
      </c>
      <c r="J486" s="10" t="str">
        <f t="shared" si="121"/>
        <v/>
      </c>
      <c r="K486" s="12" t="str">
        <f t="shared" si="122"/>
        <v/>
      </c>
      <c r="L486" s="10" t="str">
        <f t="shared" si="123"/>
        <v/>
      </c>
      <c r="M486" s="13" t="str">
        <f t="shared" si="124"/>
        <v/>
      </c>
      <c r="N486" s="14" t="str">
        <f t="shared" si="125"/>
        <v/>
      </c>
      <c r="O486" s="14" t="str">
        <f t="shared" si="126"/>
        <v/>
      </c>
      <c r="P486" s="15">
        <v>484</v>
      </c>
      <c r="Q486" s="8" t="str">
        <f t="shared" si="127"/>
        <v/>
      </c>
      <c r="R486" s="201"/>
      <c r="S486" s="22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x14ac:dyDescent="0.25">
      <c r="A487" s="8">
        <f t="shared" si="115"/>
        <v>0</v>
      </c>
      <c r="B487" s="7"/>
      <c r="C487" s="7"/>
      <c r="D487" s="10" t="str">
        <f t="shared" si="116"/>
        <v/>
      </c>
      <c r="E487" s="10" t="str">
        <f t="shared" si="117"/>
        <v/>
      </c>
      <c r="F487" s="10" t="str">
        <f t="shared" si="118"/>
        <v/>
      </c>
      <c r="G487" s="10" t="str">
        <f t="shared" si="128"/>
        <v/>
      </c>
      <c r="H487" s="10" t="str">
        <f t="shared" si="119"/>
        <v/>
      </c>
      <c r="I487" s="10" t="str">
        <f t="shared" si="120"/>
        <v/>
      </c>
      <c r="J487" s="10" t="str">
        <f t="shared" si="121"/>
        <v/>
      </c>
      <c r="K487" s="12" t="str">
        <f t="shared" si="122"/>
        <v/>
      </c>
      <c r="L487" s="10" t="str">
        <f t="shared" si="123"/>
        <v/>
      </c>
      <c r="M487" s="13" t="str">
        <f t="shared" si="124"/>
        <v/>
      </c>
      <c r="N487" s="14" t="str">
        <f t="shared" si="125"/>
        <v/>
      </c>
      <c r="O487" s="14" t="str">
        <f t="shared" si="126"/>
        <v/>
      </c>
      <c r="P487" s="15">
        <v>485</v>
      </c>
      <c r="Q487" s="8" t="str">
        <f t="shared" si="127"/>
        <v/>
      </c>
      <c r="R487" s="201"/>
      <c r="S487" s="22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x14ac:dyDescent="0.25">
      <c r="A488" s="8">
        <f t="shared" si="115"/>
        <v>0</v>
      </c>
      <c r="B488" s="7"/>
      <c r="C488" s="7"/>
      <c r="D488" s="10" t="str">
        <f t="shared" si="116"/>
        <v/>
      </c>
      <c r="E488" s="10" t="str">
        <f t="shared" si="117"/>
        <v/>
      </c>
      <c r="F488" s="10" t="str">
        <f t="shared" si="118"/>
        <v/>
      </c>
      <c r="G488" s="10" t="str">
        <f t="shared" si="128"/>
        <v/>
      </c>
      <c r="H488" s="10" t="str">
        <f t="shared" si="119"/>
        <v/>
      </c>
      <c r="I488" s="10" t="str">
        <f t="shared" si="120"/>
        <v/>
      </c>
      <c r="J488" s="10" t="str">
        <f t="shared" si="121"/>
        <v/>
      </c>
      <c r="K488" s="12" t="str">
        <f t="shared" si="122"/>
        <v/>
      </c>
      <c r="L488" s="10" t="str">
        <f t="shared" si="123"/>
        <v/>
      </c>
      <c r="M488" s="13" t="str">
        <f t="shared" si="124"/>
        <v/>
      </c>
      <c r="N488" s="14" t="str">
        <f t="shared" si="125"/>
        <v/>
      </c>
      <c r="O488" s="14" t="str">
        <f t="shared" si="126"/>
        <v/>
      </c>
      <c r="P488" s="15">
        <v>486</v>
      </c>
      <c r="Q488" s="8" t="str">
        <f t="shared" si="127"/>
        <v/>
      </c>
      <c r="R488" s="201"/>
      <c r="S488" s="22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x14ac:dyDescent="0.25">
      <c r="A489" s="8">
        <f t="shared" si="115"/>
        <v>0</v>
      </c>
      <c r="B489" s="7"/>
      <c r="C489" s="7"/>
      <c r="D489" s="10" t="str">
        <f t="shared" si="116"/>
        <v/>
      </c>
      <c r="E489" s="10" t="str">
        <f t="shared" si="117"/>
        <v/>
      </c>
      <c r="F489" s="10" t="str">
        <f t="shared" si="118"/>
        <v/>
      </c>
      <c r="G489" s="10" t="str">
        <f t="shared" si="128"/>
        <v/>
      </c>
      <c r="H489" s="10" t="str">
        <f t="shared" si="119"/>
        <v/>
      </c>
      <c r="I489" s="10" t="str">
        <f t="shared" si="120"/>
        <v/>
      </c>
      <c r="J489" s="10" t="str">
        <f t="shared" si="121"/>
        <v/>
      </c>
      <c r="K489" s="12" t="str">
        <f t="shared" si="122"/>
        <v/>
      </c>
      <c r="L489" s="10" t="str">
        <f t="shared" si="123"/>
        <v/>
      </c>
      <c r="M489" s="13" t="str">
        <f t="shared" si="124"/>
        <v/>
      </c>
      <c r="N489" s="14" t="str">
        <f t="shared" si="125"/>
        <v/>
      </c>
      <c r="O489" s="14" t="str">
        <f t="shared" si="126"/>
        <v/>
      </c>
      <c r="P489" s="15">
        <v>487</v>
      </c>
      <c r="Q489" s="8" t="str">
        <f t="shared" si="127"/>
        <v/>
      </c>
      <c r="R489" s="201"/>
      <c r="S489" s="22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x14ac:dyDescent="0.25">
      <c r="A490" s="8">
        <f t="shared" si="115"/>
        <v>0</v>
      </c>
      <c r="B490" s="7"/>
      <c r="C490" s="7"/>
      <c r="D490" s="10" t="str">
        <f t="shared" si="116"/>
        <v/>
      </c>
      <c r="E490" s="10" t="str">
        <f t="shared" si="117"/>
        <v/>
      </c>
      <c r="F490" s="10" t="str">
        <f t="shared" si="118"/>
        <v/>
      </c>
      <c r="G490" s="10" t="str">
        <f t="shared" si="128"/>
        <v/>
      </c>
      <c r="H490" s="10" t="str">
        <f t="shared" si="119"/>
        <v/>
      </c>
      <c r="I490" s="10" t="str">
        <f t="shared" si="120"/>
        <v/>
      </c>
      <c r="J490" s="10" t="str">
        <f t="shared" si="121"/>
        <v/>
      </c>
      <c r="K490" s="12" t="str">
        <f t="shared" si="122"/>
        <v/>
      </c>
      <c r="L490" s="10" t="str">
        <f t="shared" si="123"/>
        <v/>
      </c>
      <c r="M490" s="13" t="str">
        <f t="shared" si="124"/>
        <v/>
      </c>
      <c r="N490" s="14" t="str">
        <f t="shared" si="125"/>
        <v/>
      </c>
      <c r="O490" s="14" t="str">
        <f t="shared" si="126"/>
        <v/>
      </c>
      <c r="P490" s="15">
        <v>488</v>
      </c>
      <c r="Q490" s="8" t="str">
        <f t="shared" si="127"/>
        <v/>
      </c>
      <c r="R490" s="201"/>
      <c r="S490" s="22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x14ac:dyDescent="0.25">
      <c r="A491" s="8">
        <f t="shared" si="115"/>
        <v>0</v>
      </c>
      <c r="B491" s="7"/>
      <c r="C491" s="7"/>
      <c r="D491" s="10" t="str">
        <f t="shared" si="116"/>
        <v/>
      </c>
      <c r="E491" s="10" t="str">
        <f t="shared" si="117"/>
        <v/>
      </c>
      <c r="F491" s="10" t="str">
        <f t="shared" si="118"/>
        <v/>
      </c>
      <c r="G491" s="10" t="str">
        <f t="shared" si="128"/>
        <v/>
      </c>
      <c r="H491" s="10" t="str">
        <f t="shared" si="119"/>
        <v/>
      </c>
      <c r="I491" s="10" t="str">
        <f t="shared" si="120"/>
        <v/>
      </c>
      <c r="J491" s="10" t="str">
        <f t="shared" si="121"/>
        <v/>
      </c>
      <c r="K491" s="12" t="str">
        <f t="shared" si="122"/>
        <v/>
      </c>
      <c r="L491" s="10" t="str">
        <f t="shared" si="123"/>
        <v/>
      </c>
      <c r="M491" s="13" t="str">
        <f t="shared" si="124"/>
        <v/>
      </c>
      <c r="N491" s="14" t="str">
        <f t="shared" si="125"/>
        <v/>
      </c>
      <c r="O491" s="14" t="str">
        <f t="shared" si="126"/>
        <v/>
      </c>
      <c r="P491" s="15">
        <v>489</v>
      </c>
      <c r="Q491" s="8" t="str">
        <f t="shared" si="127"/>
        <v/>
      </c>
      <c r="R491" s="201"/>
      <c r="S491" s="22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x14ac:dyDescent="0.25">
      <c r="A492" s="8">
        <f t="shared" si="115"/>
        <v>0</v>
      </c>
      <c r="B492" s="7"/>
      <c r="C492" s="7"/>
      <c r="D492" s="10" t="str">
        <f t="shared" si="116"/>
        <v/>
      </c>
      <c r="E492" s="10" t="str">
        <f t="shared" si="117"/>
        <v/>
      </c>
      <c r="F492" s="10" t="str">
        <f t="shared" si="118"/>
        <v/>
      </c>
      <c r="G492" s="10" t="str">
        <f t="shared" si="128"/>
        <v/>
      </c>
      <c r="H492" s="10" t="str">
        <f t="shared" si="119"/>
        <v/>
      </c>
      <c r="I492" s="10" t="str">
        <f t="shared" si="120"/>
        <v/>
      </c>
      <c r="J492" s="10" t="str">
        <f t="shared" si="121"/>
        <v/>
      </c>
      <c r="K492" s="12" t="str">
        <f t="shared" si="122"/>
        <v/>
      </c>
      <c r="L492" s="10" t="str">
        <f t="shared" si="123"/>
        <v/>
      </c>
      <c r="M492" s="13" t="str">
        <f t="shared" si="124"/>
        <v/>
      </c>
      <c r="N492" s="14" t="str">
        <f t="shared" si="125"/>
        <v/>
      </c>
      <c r="O492" s="14" t="str">
        <f t="shared" si="126"/>
        <v/>
      </c>
      <c r="P492" s="15">
        <v>490</v>
      </c>
      <c r="Q492" s="8" t="str">
        <f t="shared" si="127"/>
        <v/>
      </c>
      <c r="R492" s="201"/>
      <c r="S492" s="22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x14ac:dyDescent="0.25">
      <c r="A493" s="8">
        <f t="shared" si="115"/>
        <v>0</v>
      </c>
      <c r="B493" s="7"/>
      <c r="C493" s="7"/>
      <c r="D493" s="10" t="str">
        <f t="shared" si="116"/>
        <v/>
      </c>
      <c r="E493" s="10" t="str">
        <f t="shared" si="117"/>
        <v/>
      </c>
      <c r="F493" s="10" t="str">
        <f t="shared" si="118"/>
        <v/>
      </c>
      <c r="G493" s="10" t="str">
        <f t="shared" si="128"/>
        <v/>
      </c>
      <c r="H493" s="10" t="str">
        <f t="shared" si="119"/>
        <v/>
      </c>
      <c r="I493" s="10" t="str">
        <f t="shared" si="120"/>
        <v/>
      </c>
      <c r="J493" s="10" t="str">
        <f t="shared" si="121"/>
        <v/>
      </c>
      <c r="K493" s="12" t="str">
        <f t="shared" si="122"/>
        <v/>
      </c>
      <c r="L493" s="10" t="str">
        <f t="shared" si="123"/>
        <v/>
      </c>
      <c r="M493" s="13" t="str">
        <f t="shared" si="124"/>
        <v/>
      </c>
      <c r="N493" s="14" t="str">
        <f t="shared" si="125"/>
        <v/>
      </c>
      <c r="O493" s="14" t="str">
        <f t="shared" si="126"/>
        <v/>
      </c>
      <c r="P493" s="15">
        <v>491</v>
      </c>
      <c r="Q493" s="8" t="str">
        <f t="shared" si="127"/>
        <v/>
      </c>
      <c r="R493" s="201"/>
      <c r="S493" s="22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x14ac:dyDescent="0.25">
      <c r="A494" s="8">
        <f t="shared" si="115"/>
        <v>0</v>
      </c>
      <c r="B494" s="7"/>
      <c r="C494" s="7"/>
      <c r="D494" s="10" t="str">
        <f t="shared" si="116"/>
        <v/>
      </c>
      <c r="E494" s="10" t="str">
        <f t="shared" si="117"/>
        <v/>
      </c>
      <c r="F494" s="10" t="str">
        <f t="shared" si="118"/>
        <v/>
      </c>
      <c r="G494" s="10" t="str">
        <f t="shared" si="128"/>
        <v/>
      </c>
      <c r="H494" s="10" t="str">
        <f t="shared" si="119"/>
        <v/>
      </c>
      <c r="I494" s="10" t="str">
        <f t="shared" si="120"/>
        <v/>
      </c>
      <c r="J494" s="10" t="str">
        <f t="shared" si="121"/>
        <v/>
      </c>
      <c r="K494" s="12" t="str">
        <f t="shared" si="122"/>
        <v/>
      </c>
      <c r="L494" s="10" t="str">
        <f t="shared" si="123"/>
        <v/>
      </c>
      <c r="M494" s="13" t="str">
        <f t="shared" si="124"/>
        <v/>
      </c>
      <c r="N494" s="14" t="str">
        <f t="shared" si="125"/>
        <v/>
      </c>
      <c r="O494" s="14" t="str">
        <f t="shared" si="126"/>
        <v/>
      </c>
      <c r="P494" s="15">
        <v>492</v>
      </c>
      <c r="Q494" s="8" t="str">
        <f t="shared" si="127"/>
        <v/>
      </c>
      <c r="R494" s="201"/>
      <c r="S494" s="22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x14ac:dyDescent="0.25">
      <c r="A495" s="8">
        <f t="shared" si="115"/>
        <v>0</v>
      </c>
      <c r="B495" s="7"/>
      <c r="C495" s="7"/>
      <c r="D495" s="10" t="str">
        <f t="shared" si="116"/>
        <v/>
      </c>
      <c r="E495" s="10" t="str">
        <f t="shared" si="117"/>
        <v/>
      </c>
      <c r="F495" s="10" t="str">
        <f t="shared" si="118"/>
        <v/>
      </c>
      <c r="G495" s="10" t="str">
        <f t="shared" si="128"/>
        <v/>
      </c>
      <c r="H495" s="10" t="str">
        <f t="shared" si="119"/>
        <v/>
      </c>
      <c r="I495" s="10" t="str">
        <f t="shared" si="120"/>
        <v/>
      </c>
      <c r="J495" s="10" t="str">
        <f t="shared" si="121"/>
        <v/>
      </c>
      <c r="K495" s="12" t="str">
        <f t="shared" si="122"/>
        <v/>
      </c>
      <c r="L495" s="10" t="str">
        <f t="shared" si="123"/>
        <v/>
      </c>
      <c r="M495" s="13" t="str">
        <f t="shared" si="124"/>
        <v/>
      </c>
      <c r="N495" s="14" t="str">
        <f t="shared" si="125"/>
        <v/>
      </c>
      <c r="O495" s="14" t="str">
        <f t="shared" si="126"/>
        <v/>
      </c>
      <c r="P495" s="15">
        <v>493</v>
      </c>
      <c r="Q495" s="8" t="str">
        <f t="shared" si="127"/>
        <v/>
      </c>
      <c r="R495" s="201"/>
      <c r="S495" s="22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x14ac:dyDescent="0.25">
      <c r="A496" s="8">
        <f t="shared" si="115"/>
        <v>0</v>
      </c>
      <c r="B496" s="7"/>
      <c r="C496" s="7"/>
      <c r="D496" s="10" t="str">
        <f t="shared" si="116"/>
        <v/>
      </c>
      <c r="E496" s="10" t="str">
        <f t="shared" si="117"/>
        <v/>
      </c>
      <c r="F496" s="10" t="str">
        <f t="shared" si="118"/>
        <v/>
      </c>
      <c r="G496" s="10" t="str">
        <f t="shared" si="128"/>
        <v/>
      </c>
      <c r="H496" s="10" t="str">
        <f t="shared" si="119"/>
        <v/>
      </c>
      <c r="I496" s="10" t="str">
        <f t="shared" si="120"/>
        <v/>
      </c>
      <c r="J496" s="10" t="str">
        <f t="shared" si="121"/>
        <v/>
      </c>
      <c r="K496" s="12" t="str">
        <f t="shared" si="122"/>
        <v/>
      </c>
      <c r="L496" s="10" t="str">
        <f t="shared" si="123"/>
        <v/>
      </c>
      <c r="M496" s="13" t="str">
        <f t="shared" si="124"/>
        <v/>
      </c>
      <c r="N496" s="14" t="str">
        <f t="shared" si="125"/>
        <v/>
      </c>
      <c r="O496" s="14" t="str">
        <f t="shared" si="126"/>
        <v/>
      </c>
      <c r="P496" s="15">
        <v>494</v>
      </c>
      <c r="Q496" s="8" t="str">
        <f t="shared" si="127"/>
        <v/>
      </c>
      <c r="R496" s="201"/>
      <c r="S496" s="22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x14ac:dyDescent="0.25">
      <c r="A497" s="8">
        <f t="shared" si="115"/>
        <v>0</v>
      </c>
      <c r="B497" s="7"/>
      <c r="C497" s="7"/>
      <c r="D497" s="10" t="str">
        <f t="shared" si="116"/>
        <v/>
      </c>
      <c r="E497" s="10" t="str">
        <f t="shared" si="117"/>
        <v/>
      </c>
      <c r="F497" s="10" t="str">
        <f t="shared" si="118"/>
        <v/>
      </c>
      <c r="G497" s="10" t="str">
        <f t="shared" si="128"/>
        <v/>
      </c>
      <c r="H497" s="10" t="str">
        <f t="shared" si="119"/>
        <v/>
      </c>
      <c r="I497" s="10" t="str">
        <f t="shared" si="120"/>
        <v/>
      </c>
      <c r="J497" s="10" t="str">
        <f t="shared" si="121"/>
        <v/>
      </c>
      <c r="K497" s="12" t="str">
        <f t="shared" si="122"/>
        <v/>
      </c>
      <c r="L497" s="10" t="str">
        <f t="shared" si="123"/>
        <v/>
      </c>
      <c r="M497" s="13" t="str">
        <f t="shared" si="124"/>
        <v/>
      </c>
      <c r="N497" s="14" t="str">
        <f t="shared" si="125"/>
        <v/>
      </c>
      <c r="O497" s="14" t="str">
        <f t="shared" si="126"/>
        <v/>
      </c>
      <c r="P497" s="15">
        <v>495</v>
      </c>
      <c r="Q497" s="8" t="str">
        <f t="shared" si="127"/>
        <v/>
      </c>
      <c r="R497" s="201"/>
      <c r="S497" s="22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x14ac:dyDescent="0.25">
      <c r="A498" s="8">
        <f t="shared" si="115"/>
        <v>0</v>
      </c>
      <c r="B498" s="7"/>
      <c r="C498" s="7"/>
      <c r="D498" s="10" t="str">
        <f t="shared" si="116"/>
        <v/>
      </c>
      <c r="E498" s="10" t="str">
        <f t="shared" si="117"/>
        <v/>
      </c>
      <c r="F498" s="10" t="str">
        <f t="shared" si="118"/>
        <v/>
      </c>
      <c r="G498" s="10" t="str">
        <f t="shared" si="128"/>
        <v/>
      </c>
      <c r="H498" s="10" t="str">
        <f t="shared" si="119"/>
        <v/>
      </c>
      <c r="I498" s="10" t="str">
        <f t="shared" si="120"/>
        <v/>
      </c>
      <c r="J498" s="10" t="str">
        <f t="shared" si="121"/>
        <v/>
      </c>
      <c r="K498" s="12" t="str">
        <f t="shared" si="122"/>
        <v/>
      </c>
      <c r="L498" s="10" t="str">
        <f t="shared" si="123"/>
        <v/>
      </c>
      <c r="M498" s="13" t="str">
        <f t="shared" si="124"/>
        <v/>
      </c>
      <c r="N498" s="14" t="str">
        <f t="shared" si="125"/>
        <v/>
      </c>
      <c r="O498" s="14" t="str">
        <f t="shared" si="126"/>
        <v/>
      </c>
      <c r="P498" s="15">
        <v>496</v>
      </c>
      <c r="Q498" s="8" t="str">
        <f t="shared" si="127"/>
        <v/>
      </c>
      <c r="R498" s="201"/>
      <c r="S498" s="22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x14ac:dyDescent="0.25">
      <c r="A499" s="8">
        <f t="shared" si="115"/>
        <v>0</v>
      </c>
      <c r="B499" s="7"/>
      <c r="C499" s="7"/>
      <c r="D499" s="10" t="str">
        <f t="shared" si="116"/>
        <v/>
      </c>
      <c r="E499" s="10" t="str">
        <f t="shared" si="117"/>
        <v/>
      </c>
      <c r="F499" s="10" t="str">
        <f t="shared" si="118"/>
        <v/>
      </c>
      <c r="G499" s="10" t="str">
        <f t="shared" si="128"/>
        <v/>
      </c>
      <c r="H499" s="10" t="str">
        <f t="shared" si="119"/>
        <v/>
      </c>
      <c r="I499" s="10" t="str">
        <f t="shared" si="120"/>
        <v/>
      </c>
      <c r="J499" s="10" t="str">
        <f t="shared" si="121"/>
        <v/>
      </c>
      <c r="K499" s="12" t="str">
        <f t="shared" si="122"/>
        <v/>
      </c>
      <c r="L499" s="10" t="str">
        <f t="shared" si="123"/>
        <v/>
      </c>
      <c r="M499" s="13" t="str">
        <f t="shared" si="124"/>
        <v/>
      </c>
      <c r="N499" s="14" t="str">
        <f t="shared" si="125"/>
        <v/>
      </c>
      <c r="O499" s="14" t="str">
        <f t="shared" si="126"/>
        <v/>
      </c>
      <c r="P499" s="15">
        <v>497</v>
      </c>
      <c r="Q499" s="8" t="str">
        <f t="shared" si="127"/>
        <v/>
      </c>
      <c r="R499" s="201"/>
      <c r="S499" s="22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x14ac:dyDescent="0.25">
      <c r="A500" s="8">
        <f t="shared" si="115"/>
        <v>0</v>
      </c>
      <c r="B500" s="7"/>
      <c r="C500" s="7"/>
      <c r="D500" s="10" t="str">
        <f t="shared" si="116"/>
        <v/>
      </c>
      <c r="E500" s="10" t="str">
        <f t="shared" si="117"/>
        <v/>
      </c>
      <c r="F500" s="10" t="str">
        <f t="shared" si="118"/>
        <v/>
      </c>
      <c r="G500" s="10" t="str">
        <f t="shared" si="128"/>
        <v/>
      </c>
      <c r="H500" s="10" t="str">
        <f t="shared" si="119"/>
        <v/>
      </c>
      <c r="I500" s="10" t="str">
        <f t="shared" si="120"/>
        <v/>
      </c>
      <c r="J500" s="10" t="str">
        <f t="shared" si="121"/>
        <v/>
      </c>
      <c r="K500" s="12" t="str">
        <f t="shared" si="122"/>
        <v/>
      </c>
      <c r="L500" s="10" t="str">
        <f t="shared" si="123"/>
        <v/>
      </c>
      <c r="M500" s="13" t="str">
        <f t="shared" si="124"/>
        <v/>
      </c>
      <c r="N500" s="14" t="str">
        <f t="shared" si="125"/>
        <v/>
      </c>
      <c r="O500" s="14" t="str">
        <f t="shared" si="126"/>
        <v/>
      </c>
      <c r="P500" s="15">
        <v>498</v>
      </c>
      <c r="Q500" s="8" t="str">
        <f t="shared" si="127"/>
        <v/>
      </c>
      <c r="R500" s="201"/>
      <c r="S500" s="22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x14ac:dyDescent="0.25">
      <c r="A501" s="8">
        <f t="shared" si="115"/>
        <v>0</v>
      </c>
      <c r="B501" s="7"/>
      <c r="C501" s="7"/>
      <c r="D501" s="10" t="str">
        <f t="shared" si="116"/>
        <v/>
      </c>
      <c r="E501" s="10" t="str">
        <f t="shared" si="117"/>
        <v/>
      </c>
      <c r="F501" s="10" t="str">
        <f t="shared" si="118"/>
        <v/>
      </c>
      <c r="G501" s="10" t="str">
        <f t="shared" si="128"/>
        <v/>
      </c>
      <c r="H501" s="10" t="str">
        <f t="shared" si="119"/>
        <v/>
      </c>
      <c r="I501" s="10" t="str">
        <f t="shared" si="120"/>
        <v/>
      </c>
      <c r="J501" s="10" t="str">
        <f t="shared" si="121"/>
        <v/>
      </c>
      <c r="K501" s="12" t="str">
        <f t="shared" si="122"/>
        <v/>
      </c>
      <c r="L501" s="10" t="str">
        <f t="shared" si="123"/>
        <v/>
      </c>
      <c r="M501" s="13" t="str">
        <f t="shared" si="124"/>
        <v/>
      </c>
      <c r="N501" s="14" t="str">
        <f t="shared" si="125"/>
        <v/>
      </c>
      <c r="O501" s="14" t="str">
        <f t="shared" si="126"/>
        <v/>
      </c>
      <c r="P501" s="15">
        <v>499</v>
      </c>
      <c r="Q501" s="8" t="str">
        <f t="shared" si="127"/>
        <v/>
      </c>
      <c r="R501" s="201"/>
      <c r="S501" s="22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x14ac:dyDescent="0.25">
      <c r="A502" s="8">
        <f t="shared" si="115"/>
        <v>0</v>
      </c>
      <c r="B502" s="7"/>
      <c r="C502" s="7"/>
      <c r="D502" s="10" t="str">
        <f t="shared" si="116"/>
        <v/>
      </c>
      <c r="E502" s="10" t="str">
        <f t="shared" si="117"/>
        <v/>
      </c>
      <c r="F502" s="10" t="str">
        <f t="shared" si="118"/>
        <v/>
      </c>
      <c r="G502" s="10" t="str">
        <f t="shared" si="128"/>
        <v/>
      </c>
      <c r="H502" s="10" t="str">
        <f t="shared" si="119"/>
        <v/>
      </c>
      <c r="I502" s="10" t="str">
        <f t="shared" si="120"/>
        <v/>
      </c>
      <c r="J502" s="10" t="str">
        <f t="shared" si="121"/>
        <v/>
      </c>
      <c r="K502" s="12" t="str">
        <f t="shared" si="122"/>
        <v/>
      </c>
      <c r="L502" s="10" t="str">
        <f t="shared" si="123"/>
        <v/>
      </c>
      <c r="M502" s="13" t="str">
        <f t="shared" si="124"/>
        <v/>
      </c>
      <c r="N502" s="14" t="str">
        <f t="shared" si="125"/>
        <v/>
      </c>
      <c r="O502" s="14" t="str">
        <f t="shared" si="126"/>
        <v/>
      </c>
      <c r="P502" s="15">
        <v>500</v>
      </c>
      <c r="Q502" s="8" t="str">
        <f t="shared" si="127"/>
        <v/>
      </c>
      <c r="R502" s="201"/>
      <c r="S502" s="22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x14ac:dyDescent="0.25">
      <c r="A503" s="8">
        <f t="shared" si="115"/>
        <v>0</v>
      </c>
      <c r="B503" s="7"/>
      <c r="C503" s="7"/>
      <c r="D503" s="10" t="str">
        <f t="shared" si="116"/>
        <v/>
      </c>
      <c r="E503" s="10" t="str">
        <f t="shared" si="117"/>
        <v/>
      </c>
      <c r="F503" s="10" t="str">
        <f t="shared" si="118"/>
        <v/>
      </c>
      <c r="G503" s="10" t="str">
        <f t="shared" si="128"/>
        <v/>
      </c>
      <c r="H503" s="10" t="str">
        <f t="shared" si="119"/>
        <v/>
      </c>
      <c r="I503" s="10" t="str">
        <f t="shared" si="120"/>
        <v/>
      </c>
      <c r="J503" s="10" t="str">
        <f t="shared" si="121"/>
        <v/>
      </c>
      <c r="K503" s="12" t="str">
        <f t="shared" si="122"/>
        <v/>
      </c>
      <c r="L503" s="10" t="str">
        <f t="shared" si="123"/>
        <v/>
      </c>
      <c r="M503" s="13" t="str">
        <f t="shared" si="124"/>
        <v/>
      </c>
      <c r="N503" s="14" t="str">
        <f t="shared" si="125"/>
        <v/>
      </c>
      <c r="O503" s="14" t="str">
        <f t="shared" si="126"/>
        <v/>
      </c>
      <c r="P503" s="15">
        <v>501</v>
      </c>
      <c r="Q503" s="8" t="str">
        <f t="shared" si="127"/>
        <v/>
      </c>
      <c r="R503" s="201"/>
      <c r="S503" s="22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x14ac:dyDescent="0.25">
      <c r="A504" s="8">
        <f t="shared" si="115"/>
        <v>0</v>
      </c>
      <c r="B504" s="7"/>
      <c r="C504" s="7"/>
      <c r="D504" s="10" t="str">
        <f t="shared" si="116"/>
        <v/>
      </c>
      <c r="E504" s="10" t="str">
        <f t="shared" si="117"/>
        <v/>
      </c>
      <c r="F504" s="10" t="str">
        <f t="shared" si="118"/>
        <v/>
      </c>
      <c r="G504" s="10" t="str">
        <f t="shared" si="128"/>
        <v/>
      </c>
      <c r="H504" s="10" t="str">
        <f t="shared" si="119"/>
        <v/>
      </c>
      <c r="I504" s="10" t="str">
        <f t="shared" si="120"/>
        <v/>
      </c>
      <c r="J504" s="10" t="str">
        <f t="shared" si="121"/>
        <v/>
      </c>
      <c r="K504" s="12" t="str">
        <f t="shared" si="122"/>
        <v/>
      </c>
      <c r="L504" s="10" t="str">
        <f t="shared" si="123"/>
        <v/>
      </c>
      <c r="M504" s="13" t="str">
        <f t="shared" si="124"/>
        <v/>
      </c>
      <c r="N504" s="14" t="str">
        <f t="shared" si="125"/>
        <v/>
      </c>
      <c r="O504" s="14" t="str">
        <f t="shared" si="126"/>
        <v/>
      </c>
      <c r="P504" s="15">
        <v>502</v>
      </c>
      <c r="Q504" s="8" t="str">
        <f t="shared" si="127"/>
        <v/>
      </c>
      <c r="R504" s="201"/>
      <c r="S504" s="22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x14ac:dyDescent="0.25">
      <c r="A505" s="8">
        <f t="shared" si="115"/>
        <v>0</v>
      </c>
      <c r="B505" s="7"/>
      <c r="C505" s="7"/>
      <c r="D505" s="10" t="str">
        <f t="shared" si="116"/>
        <v/>
      </c>
      <c r="E505" s="10" t="str">
        <f t="shared" si="117"/>
        <v/>
      </c>
      <c r="F505" s="10" t="str">
        <f t="shared" si="118"/>
        <v/>
      </c>
      <c r="G505" s="10" t="str">
        <f t="shared" si="128"/>
        <v/>
      </c>
      <c r="H505" s="10" t="str">
        <f t="shared" si="119"/>
        <v/>
      </c>
      <c r="I505" s="10" t="str">
        <f t="shared" si="120"/>
        <v/>
      </c>
      <c r="J505" s="10" t="str">
        <f t="shared" si="121"/>
        <v/>
      </c>
      <c r="K505" s="12" t="str">
        <f t="shared" si="122"/>
        <v/>
      </c>
      <c r="L505" s="10" t="str">
        <f t="shared" si="123"/>
        <v/>
      </c>
      <c r="M505" s="13" t="str">
        <f t="shared" si="124"/>
        <v/>
      </c>
      <c r="N505" s="14" t="str">
        <f t="shared" si="125"/>
        <v/>
      </c>
      <c r="O505" s="14" t="str">
        <f t="shared" si="126"/>
        <v/>
      </c>
      <c r="P505" s="15">
        <v>503</v>
      </c>
      <c r="Q505" s="8" t="str">
        <f t="shared" si="127"/>
        <v/>
      </c>
      <c r="R505" s="201"/>
      <c r="S505" s="22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x14ac:dyDescent="0.25">
      <c r="A506" s="8">
        <f t="shared" si="115"/>
        <v>0</v>
      </c>
      <c r="B506" s="7"/>
      <c r="C506" s="7"/>
      <c r="D506" s="10" t="str">
        <f t="shared" si="116"/>
        <v/>
      </c>
      <c r="E506" s="10" t="str">
        <f t="shared" si="117"/>
        <v/>
      </c>
      <c r="F506" s="10" t="str">
        <f t="shared" si="118"/>
        <v/>
      </c>
      <c r="G506" s="10" t="str">
        <f t="shared" si="128"/>
        <v/>
      </c>
      <c r="H506" s="10" t="str">
        <f t="shared" si="119"/>
        <v/>
      </c>
      <c r="I506" s="10" t="str">
        <f t="shared" si="120"/>
        <v/>
      </c>
      <c r="J506" s="10" t="str">
        <f t="shared" si="121"/>
        <v/>
      </c>
      <c r="K506" s="12" t="str">
        <f t="shared" si="122"/>
        <v/>
      </c>
      <c r="L506" s="10" t="str">
        <f t="shared" si="123"/>
        <v/>
      </c>
      <c r="M506" s="13" t="str">
        <f t="shared" si="124"/>
        <v/>
      </c>
      <c r="N506" s="14" t="str">
        <f t="shared" si="125"/>
        <v/>
      </c>
      <c r="O506" s="14" t="str">
        <f t="shared" si="126"/>
        <v/>
      </c>
      <c r="P506" s="15">
        <v>504</v>
      </c>
      <c r="Q506" s="8" t="str">
        <f t="shared" si="127"/>
        <v/>
      </c>
      <c r="R506" s="201"/>
      <c r="S506" s="22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x14ac:dyDescent="0.25">
      <c r="A507" s="8">
        <f t="shared" si="115"/>
        <v>0</v>
      </c>
      <c r="B507" s="7"/>
      <c r="C507" s="7"/>
      <c r="D507" s="10" t="str">
        <f t="shared" si="116"/>
        <v/>
      </c>
      <c r="E507" s="10" t="str">
        <f t="shared" si="117"/>
        <v/>
      </c>
      <c r="F507" s="10" t="str">
        <f t="shared" si="118"/>
        <v/>
      </c>
      <c r="G507" s="10" t="str">
        <f t="shared" si="128"/>
        <v/>
      </c>
      <c r="H507" s="10" t="str">
        <f t="shared" si="119"/>
        <v/>
      </c>
      <c r="I507" s="10" t="str">
        <f t="shared" si="120"/>
        <v/>
      </c>
      <c r="J507" s="10" t="str">
        <f t="shared" si="121"/>
        <v/>
      </c>
      <c r="K507" s="12" t="str">
        <f t="shared" si="122"/>
        <v/>
      </c>
      <c r="L507" s="10" t="str">
        <f t="shared" si="123"/>
        <v/>
      </c>
      <c r="M507" s="13" t="str">
        <f t="shared" si="124"/>
        <v/>
      </c>
      <c r="N507" s="14" t="str">
        <f t="shared" si="125"/>
        <v/>
      </c>
      <c r="O507" s="14" t="str">
        <f t="shared" si="126"/>
        <v/>
      </c>
      <c r="P507" s="15">
        <v>505</v>
      </c>
      <c r="Q507" s="8" t="str">
        <f t="shared" si="127"/>
        <v/>
      </c>
      <c r="R507" s="201"/>
      <c r="S507" s="22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x14ac:dyDescent="0.25">
      <c r="A508" s="8">
        <f t="shared" si="115"/>
        <v>0</v>
      </c>
      <c r="B508" s="7"/>
      <c r="C508" s="7"/>
      <c r="D508" s="10" t="str">
        <f t="shared" si="116"/>
        <v/>
      </c>
      <c r="E508" s="10" t="str">
        <f t="shared" si="117"/>
        <v/>
      </c>
      <c r="F508" s="10" t="str">
        <f t="shared" si="118"/>
        <v/>
      </c>
      <c r="G508" s="10" t="str">
        <f t="shared" si="128"/>
        <v/>
      </c>
      <c r="H508" s="10" t="str">
        <f t="shared" si="119"/>
        <v/>
      </c>
      <c r="I508" s="10" t="str">
        <f t="shared" si="120"/>
        <v/>
      </c>
      <c r="J508" s="10" t="str">
        <f t="shared" si="121"/>
        <v/>
      </c>
      <c r="K508" s="12" t="str">
        <f t="shared" si="122"/>
        <v/>
      </c>
      <c r="L508" s="10" t="str">
        <f t="shared" si="123"/>
        <v/>
      </c>
      <c r="M508" s="13" t="str">
        <f t="shared" si="124"/>
        <v/>
      </c>
      <c r="N508" s="14" t="str">
        <f t="shared" si="125"/>
        <v/>
      </c>
      <c r="O508" s="14" t="str">
        <f t="shared" si="126"/>
        <v/>
      </c>
      <c r="P508" s="15">
        <v>506</v>
      </c>
      <c r="Q508" s="8" t="str">
        <f t="shared" si="127"/>
        <v/>
      </c>
      <c r="R508" s="201"/>
      <c r="S508" s="22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x14ac:dyDescent="0.25">
      <c r="A509" s="8">
        <f t="shared" si="115"/>
        <v>0</v>
      </c>
      <c r="B509" s="7"/>
      <c r="C509" s="7"/>
      <c r="D509" s="10" t="str">
        <f t="shared" si="116"/>
        <v/>
      </c>
      <c r="E509" s="10" t="str">
        <f t="shared" si="117"/>
        <v/>
      </c>
      <c r="F509" s="10" t="str">
        <f t="shared" si="118"/>
        <v/>
      </c>
      <c r="G509" s="10" t="str">
        <f t="shared" si="128"/>
        <v/>
      </c>
      <c r="H509" s="10" t="str">
        <f t="shared" si="119"/>
        <v/>
      </c>
      <c r="I509" s="10" t="str">
        <f t="shared" si="120"/>
        <v/>
      </c>
      <c r="J509" s="10" t="str">
        <f t="shared" si="121"/>
        <v/>
      </c>
      <c r="K509" s="12" t="str">
        <f t="shared" si="122"/>
        <v/>
      </c>
      <c r="L509" s="10" t="str">
        <f t="shared" si="123"/>
        <v/>
      </c>
      <c r="M509" s="13" t="str">
        <f t="shared" si="124"/>
        <v/>
      </c>
      <c r="N509" s="14" t="str">
        <f t="shared" si="125"/>
        <v/>
      </c>
      <c r="O509" s="14" t="str">
        <f t="shared" si="126"/>
        <v/>
      </c>
      <c r="P509" s="15">
        <v>507</v>
      </c>
      <c r="Q509" s="8" t="str">
        <f t="shared" si="127"/>
        <v/>
      </c>
      <c r="R509" s="201"/>
      <c r="S509" s="22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x14ac:dyDescent="0.25">
      <c r="A510" s="8">
        <f t="shared" si="115"/>
        <v>0</v>
      </c>
      <c r="B510" s="7"/>
      <c r="C510" s="7"/>
      <c r="D510" s="10" t="str">
        <f t="shared" si="116"/>
        <v/>
      </c>
      <c r="E510" s="10" t="str">
        <f t="shared" si="117"/>
        <v/>
      </c>
      <c r="F510" s="10" t="str">
        <f t="shared" si="118"/>
        <v/>
      </c>
      <c r="G510" s="10" t="str">
        <f t="shared" si="128"/>
        <v/>
      </c>
      <c r="H510" s="10" t="str">
        <f t="shared" si="119"/>
        <v/>
      </c>
      <c r="I510" s="10" t="str">
        <f t="shared" si="120"/>
        <v/>
      </c>
      <c r="J510" s="10" t="str">
        <f t="shared" si="121"/>
        <v/>
      </c>
      <c r="K510" s="12" t="str">
        <f t="shared" si="122"/>
        <v/>
      </c>
      <c r="L510" s="10" t="str">
        <f t="shared" si="123"/>
        <v/>
      </c>
      <c r="M510" s="13" t="str">
        <f t="shared" si="124"/>
        <v/>
      </c>
      <c r="N510" s="14" t="str">
        <f t="shared" si="125"/>
        <v/>
      </c>
      <c r="O510" s="14" t="str">
        <f t="shared" si="126"/>
        <v/>
      </c>
      <c r="P510" s="15">
        <v>508</v>
      </c>
      <c r="Q510" s="8" t="str">
        <f t="shared" si="127"/>
        <v/>
      </c>
      <c r="R510" s="201"/>
      <c r="S510" s="22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x14ac:dyDescent="0.25">
      <c r="A511" s="8">
        <f t="shared" si="115"/>
        <v>0</v>
      </c>
      <c r="B511" s="7"/>
      <c r="C511" s="7"/>
      <c r="D511" s="10" t="str">
        <f t="shared" si="116"/>
        <v/>
      </c>
      <c r="E511" s="10" t="str">
        <f t="shared" si="117"/>
        <v/>
      </c>
      <c r="F511" s="10" t="str">
        <f t="shared" si="118"/>
        <v/>
      </c>
      <c r="G511" s="10" t="str">
        <f t="shared" si="128"/>
        <v/>
      </c>
      <c r="H511" s="10" t="str">
        <f t="shared" si="119"/>
        <v/>
      </c>
      <c r="I511" s="10" t="str">
        <f t="shared" si="120"/>
        <v/>
      </c>
      <c r="J511" s="10" t="str">
        <f t="shared" si="121"/>
        <v/>
      </c>
      <c r="K511" s="12" t="str">
        <f t="shared" si="122"/>
        <v/>
      </c>
      <c r="L511" s="10" t="str">
        <f t="shared" si="123"/>
        <v/>
      </c>
      <c r="M511" s="13" t="str">
        <f t="shared" si="124"/>
        <v/>
      </c>
      <c r="N511" s="14" t="str">
        <f t="shared" si="125"/>
        <v/>
      </c>
      <c r="O511" s="14" t="str">
        <f t="shared" si="126"/>
        <v/>
      </c>
      <c r="P511" s="15">
        <v>509</v>
      </c>
      <c r="Q511" s="8" t="str">
        <f t="shared" si="127"/>
        <v/>
      </c>
      <c r="R511" s="201"/>
      <c r="S511" s="22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x14ac:dyDescent="0.25">
      <c r="A512" s="8">
        <f t="shared" si="115"/>
        <v>0</v>
      </c>
      <c r="B512" s="7"/>
      <c r="C512" s="7"/>
      <c r="D512" s="10" t="str">
        <f t="shared" si="116"/>
        <v/>
      </c>
      <c r="E512" s="10" t="str">
        <f t="shared" si="117"/>
        <v/>
      </c>
      <c r="F512" s="10" t="str">
        <f t="shared" si="118"/>
        <v/>
      </c>
      <c r="G512" s="10" t="str">
        <f t="shared" si="128"/>
        <v/>
      </c>
      <c r="H512" s="10" t="str">
        <f t="shared" si="119"/>
        <v/>
      </c>
      <c r="I512" s="10" t="str">
        <f t="shared" si="120"/>
        <v/>
      </c>
      <c r="J512" s="10" t="str">
        <f t="shared" si="121"/>
        <v/>
      </c>
      <c r="K512" s="12" t="str">
        <f t="shared" si="122"/>
        <v/>
      </c>
      <c r="L512" s="10" t="str">
        <f t="shared" si="123"/>
        <v/>
      </c>
      <c r="M512" s="13" t="str">
        <f t="shared" si="124"/>
        <v/>
      </c>
      <c r="N512" s="14" t="str">
        <f t="shared" si="125"/>
        <v/>
      </c>
      <c r="O512" s="14" t="str">
        <f t="shared" si="126"/>
        <v/>
      </c>
      <c r="P512" s="15">
        <v>510</v>
      </c>
      <c r="Q512" s="8" t="str">
        <f t="shared" si="127"/>
        <v/>
      </c>
      <c r="R512" s="201"/>
      <c r="S512" s="22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x14ac:dyDescent="0.25">
      <c r="A513" s="8">
        <f t="shared" si="115"/>
        <v>0</v>
      </c>
      <c r="B513" s="7"/>
      <c r="C513" s="7"/>
      <c r="D513" s="10" t="str">
        <f t="shared" si="116"/>
        <v/>
      </c>
      <c r="E513" s="10" t="str">
        <f t="shared" si="117"/>
        <v/>
      </c>
      <c r="F513" s="10" t="str">
        <f t="shared" si="118"/>
        <v/>
      </c>
      <c r="G513" s="10" t="str">
        <f t="shared" si="128"/>
        <v/>
      </c>
      <c r="H513" s="10" t="str">
        <f t="shared" si="119"/>
        <v/>
      </c>
      <c r="I513" s="10" t="str">
        <f t="shared" si="120"/>
        <v/>
      </c>
      <c r="J513" s="10" t="str">
        <f t="shared" si="121"/>
        <v/>
      </c>
      <c r="K513" s="12" t="str">
        <f t="shared" si="122"/>
        <v/>
      </c>
      <c r="L513" s="10" t="str">
        <f t="shared" si="123"/>
        <v/>
      </c>
      <c r="M513" s="13" t="str">
        <f t="shared" si="124"/>
        <v/>
      </c>
      <c r="N513" s="14" t="str">
        <f t="shared" si="125"/>
        <v/>
      </c>
      <c r="O513" s="14" t="str">
        <f t="shared" si="126"/>
        <v/>
      </c>
      <c r="P513" s="15">
        <v>511</v>
      </c>
      <c r="Q513" s="8" t="str">
        <f t="shared" si="127"/>
        <v/>
      </c>
      <c r="R513" s="201"/>
      <c r="S513" s="22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x14ac:dyDescent="0.25">
      <c r="A514" s="8">
        <f t="shared" ref="A514:A577" si="129">-B514</f>
        <v>0</v>
      </c>
      <c r="B514" s="7"/>
      <c r="C514" s="7"/>
      <c r="D514" s="10" t="str">
        <f t="shared" ref="D514:D577" si="130">IF(B514=0,"",B514+1/$T$7)</f>
        <v/>
      </c>
      <c r="E514" s="10" t="str">
        <f t="shared" ref="E514:E577" si="131">IF(B514=0,"",$T$18-(LN(1+EXP(-$S$37*(H514-T$18))))/$S$37)</f>
        <v/>
      </c>
      <c r="F514" s="10" t="str">
        <f t="shared" ref="F514:F577" si="132">IF(B514=0,"",B514-E514-G514-V$4*J514)</f>
        <v/>
      </c>
      <c r="G514" s="10" t="str">
        <f t="shared" si="128"/>
        <v/>
      </c>
      <c r="H514" s="10" t="str">
        <f t="shared" ref="H514:H577" si="133">IF(B514=0,"",B514-G514-V$4*J514)</f>
        <v/>
      </c>
      <c r="I514" s="10" t="str">
        <f t="shared" ref="I514:I577" si="134">IF(B514=0,"",B514-H514-V$4*J514)</f>
        <v/>
      </c>
      <c r="J514" s="10" t="str">
        <f t="shared" ref="J514:J577" si="135">IF(B514=0,"",LN(1+EXP($U$37*(B514-$U$39)))/$U$37)</f>
        <v/>
      </c>
      <c r="K514" s="12" t="str">
        <f t="shared" ref="K514:K577" si="136">IF(B514=0,"",-LN(1+EXP($V$41*(B514-$V$39)))/$V$41)</f>
        <v/>
      </c>
      <c r="L514" s="10" t="str">
        <f t="shared" ref="L514:L577" si="137">IF(B514=0,"",$S$41*E514+$S$7+$T$41*F514+$U$41*I514+S$43*(J514+K514))</f>
        <v/>
      </c>
      <c r="M514" s="13" t="str">
        <f t="shared" ref="M514:M577" si="138">IF(B514=0,"",(L514-C514)*(L514-C514))</f>
        <v/>
      </c>
      <c r="N514" s="14" t="str">
        <f t="shared" ref="N514:N577" si="139">IF(B514=0,"",1/V$14*LN(1+EXP(V$14*(B514-V$4*J514-T$39))))</f>
        <v/>
      </c>
      <c r="O514" s="14" t="str">
        <f t="shared" ref="O514:O577" si="140">IF(B514=0,"",(N514-I514)^2)</f>
        <v/>
      </c>
      <c r="P514" s="15">
        <v>512</v>
      </c>
      <c r="Q514" s="8" t="str">
        <f t="shared" ref="Q514:Q577" si="141">IF(B514=0,"",S$7+T$41*F514)</f>
        <v/>
      </c>
      <c r="R514" s="201"/>
      <c r="S514" s="22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x14ac:dyDescent="0.25">
      <c r="A515" s="8">
        <f t="shared" si="129"/>
        <v>0</v>
      </c>
      <c r="B515" s="7"/>
      <c r="C515" s="7"/>
      <c r="D515" s="10" t="str">
        <f t="shared" si="130"/>
        <v/>
      </c>
      <c r="E515" s="10" t="str">
        <f t="shared" si="131"/>
        <v/>
      </c>
      <c r="F515" s="10" t="str">
        <f t="shared" si="132"/>
        <v/>
      </c>
      <c r="G515" s="10" t="str">
        <f t="shared" ref="G515:G578" si="142">IF(B515=0,"",1/2*(B515-V$4*J515+T$37)+1/2*POWER((B515-V$4*J515+T$37)^2-4*V$37*(B515-V$4*J515),0.5))</f>
        <v/>
      </c>
      <c r="H515" s="10" t="str">
        <f t="shared" si="133"/>
        <v/>
      </c>
      <c r="I515" s="10" t="str">
        <f t="shared" si="134"/>
        <v/>
      </c>
      <c r="J515" s="10" t="str">
        <f t="shared" si="135"/>
        <v/>
      </c>
      <c r="K515" s="12" t="str">
        <f t="shared" si="136"/>
        <v/>
      </c>
      <c r="L515" s="10" t="str">
        <f t="shared" si="137"/>
        <v/>
      </c>
      <c r="M515" s="13" t="str">
        <f t="shared" si="138"/>
        <v/>
      </c>
      <c r="N515" s="14" t="str">
        <f t="shared" si="139"/>
        <v/>
      </c>
      <c r="O515" s="14" t="str">
        <f t="shared" si="140"/>
        <v/>
      </c>
      <c r="P515" s="15">
        <v>513</v>
      </c>
      <c r="Q515" s="8" t="str">
        <f t="shared" si="141"/>
        <v/>
      </c>
      <c r="R515" s="201"/>
      <c r="S515" s="22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x14ac:dyDescent="0.25">
      <c r="A516" s="8">
        <f t="shared" si="129"/>
        <v>0</v>
      </c>
      <c r="B516" s="7"/>
      <c r="C516" s="7"/>
      <c r="D516" s="10" t="str">
        <f t="shared" si="130"/>
        <v/>
      </c>
      <c r="E516" s="10" t="str">
        <f t="shared" si="131"/>
        <v/>
      </c>
      <c r="F516" s="10" t="str">
        <f t="shared" si="132"/>
        <v/>
      </c>
      <c r="G516" s="10" t="str">
        <f t="shared" si="142"/>
        <v/>
      </c>
      <c r="H516" s="10" t="str">
        <f t="shared" si="133"/>
        <v/>
      </c>
      <c r="I516" s="10" t="str">
        <f t="shared" si="134"/>
        <v/>
      </c>
      <c r="J516" s="10" t="str">
        <f t="shared" si="135"/>
        <v/>
      </c>
      <c r="K516" s="12" t="str">
        <f t="shared" si="136"/>
        <v/>
      </c>
      <c r="L516" s="10" t="str">
        <f t="shared" si="137"/>
        <v/>
      </c>
      <c r="M516" s="13" t="str">
        <f t="shared" si="138"/>
        <v/>
      </c>
      <c r="N516" s="14" t="str">
        <f t="shared" si="139"/>
        <v/>
      </c>
      <c r="O516" s="14" t="str">
        <f t="shared" si="140"/>
        <v/>
      </c>
      <c r="P516" s="15">
        <v>514</v>
      </c>
      <c r="Q516" s="8" t="str">
        <f t="shared" si="141"/>
        <v/>
      </c>
      <c r="R516" s="201"/>
      <c r="S516" s="22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x14ac:dyDescent="0.25">
      <c r="A517" s="8">
        <f t="shared" si="129"/>
        <v>0</v>
      </c>
      <c r="B517" s="7"/>
      <c r="C517" s="7"/>
      <c r="D517" s="10" t="str">
        <f t="shared" si="130"/>
        <v/>
      </c>
      <c r="E517" s="10" t="str">
        <f t="shared" si="131"/>
        <v/>
      </c>
      <c r="F517" s="10" t="str">
        <f t="shared" si="132"/>
        <v/>
      </c>
      <c r="G517" s="10" t="str">
        <f t="shared" si="142"/>
        <v/>
      </c>
      <c r="H517" s="10" t="str">
        <f t="shared" si="133"/>
        <v/>
      </c>
      <c r="I517" s="10" t="str">
        <f t="shared" si="134"/>
        <v/>
      </c>
      <c r="J517" s="10" t="str">
        <f t="shared" si="135"/>
        <v/>
      </c>
      <c r="K517" s="12" t="str">
        <f t="shared" si="136"/>
        <v/>
      </c>
      <c r="L517" s="10" t="str">
        <f t="shared" si="137"/>
        <v/>
      </c>
      <c r="M517" s="13" t="str">
        <f t="shared" si="138"/>
        <v/>
      </c>
      <c r="N517" s="14" t="str">
        <f t="shared" si="139"/>
        <v/>
      </c>
      <c r="O517" s="14" t="str">
        <f t="shared" si="140"/>
        <v/>
      </c>
      <c r="P517" s="15">
        <v>515</v>
      </c>
      <c r="Q517" s="8" t="str">
        <f t="shared" si="141"/>
        <v/>
      </c>
      <c r="R517" s="201"/>
      <c r="S517" s="22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x14ac:dyDescent="0.25">
      <c r="A518" s="8">
        <f t="shared" si="129"/>
        <v>0</v>
      </c>
      <c r="B518" s="7"/>
      <c r="C518" s="7"/>
      <c r="D518" s="10" t="str">
        <f t="shared" si="130"/>
        <v/>
      </c>
      <c r="E518" s="10" t="str">
        <f t="shared" si="131"/>
        <v/>
      </c>
      <c r="F518" s="10" t="str">
        <f t="shared" si="132"/>
        <v/>
      </c>
      <c r="G518" s="10" t="str">
        <f t="shared" si="142"/>
        <v/>
      </c>
      <c r="H518" s="10" t="str">
        <f t="shared" si="133"/>
        <v/>
      </c>
      <c r="I518" s="10" t="str">
        <f t="shared" si="134"/>
        <v/>
      </c>
      <c r="J518" s="10" t="str">
        <f t="shared" si="135"/>
        <v/>
      </c>
      <c r="K518" s="12" t="str">
        <f t="shared" si="136"/>
        <v/>
      </c>
      <c r="L518" s="10" t="str">
        <f t="shared" si="137"/>
        <v/>
      </c>
      <c r="M518" s="13" t="str">
        <f t="shared" si="138"/>
        <v/>
      </c>
      <c r="N518" s="14" t="str">
        <f t="shared" si="139"/>
        <v/>
      </c>
      <c r="O518" s="14" t="str">
        <f t="shared" si="140"/>
        <v/>
      </c>
      <c r="P518" s="15">
        <v>516</v>
      </c>
      <c r="Q518" s="8" t="str">
        <f t="shared" si="141"/>
        <v/>
      </c>
      <c r="R518" s="201"/>
      <c r="S518" s="22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x14ac:dyDescent="0.25">
      <c r="A519" s="8">
        <f t="shared" si="129"/>
        <v>0</v>
      </c>
      <c r="B519" s="7"/>
      <c r="C519" s="7"/>
      <c r="D519" s="10" t="str">
        <f t="shared" si="130"/>
        <v/>
      </c>
      <c r="E519" s="10" t="str">
        <f t="shared" si="131"/>
        <v/>
      </c>
      <c r="F519" s="10" t="str">
        <f t="shared" si="132"/>
        <v/>
      </c>
      <c r="G519" s="10" t="str">
        <f t="shared" si="142"/>
        <v/>
      </c>
      <c r="H519" s="10" t="str">
        <f t="shared" si="133"/>
        <v/>
      </c>
      <c r="I519" s="10" t="str">
        <f t="shared" si="134"/>
        <v/>
      </c>
      <c r="J519" s="10" t="str">
        <f t="shared" si="135"/>
        <v/>
      </c>
      <c r="K519" s="12" t="str">
        <f t="shared" si="136"/>
        <v/>
      </c>
      <c r="L519" s="10" t="str">
        <f t="shared" si="137"/>
        <v/>
      </c>
      <c r="M519" s="13" t="str">
        <f t="shared" si="138"/>
        <v/>
      </c>
      <c r="N519" s="14" t="str">
        <f t="shared" si="139"/>
        <v/>
      </c>
      <c r="O519" s="14" t="str">
        <f t="shared" si="140"/>
        <v/>
      </c>
      <c r="P519" s="15">
        <v>517</v>
      </c>
      <c r="Q519" s="8" t="str">
        <f t="shared" si="141"/>
        <v/>
      </c>
      <c r="R519" s="201"/>
      <c r="S519" s="22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x14ac:dyDescent="0.25">
      <c r="A520" s="8">
        <f t="shared" si="129"/>
        <v>0</v>
      </c>
      <c r="B520" s="7"/>
      <c r="C520" s="7"/>
      <c r="D520" s="10" t="str">
        <f t="shared" si="130"/>
        <v/>
      </c>
      <c r="E520" s="10" t="str">
        <f t="shared" si="131"/>
        <v/>
      </c>
      <c r="F520" s="10" t="str">
        <f t="shared" si="132"/>
        <v/>
      </c>
      <c r="G520" s="10" t="str">
        <f t="shared" si="142"/>
        <v/>
      </c>
      <c r="H520" s="10" t="str">
        <f t="shared" si="133"/>
        <v/>
      </c>
      <c r="I520" s="10" t="str">
        <f t="shared" si="134"/>
        <v/>
      </c>
      <c r="J520" s="10" t="str">
        <f t="shared" si="135"/>
        <v/>
      </c>
      <c r="K520" s="12" t="str">
        <f t="shared" si="136"/>
        <v/>
      </c>
      <c r="L520" s="10" t="str">
        <f t="shared" si="137"/>
        <v/>
      </c>
      <c r="M520" s="13" t="str">
        <f t="shared" si="138"/>
        <v/>
      </c>
      <c r="N520" s="14" t="str">
        <f t="shared" si="139"/>
        <v/>
      </c>
      <c r="O520" s="14" t="str">
        <f t="shared" si="140"/>
        <v/>
      </c>
      <c r="P520" s="15">
        <v>518</v>
      </c>
      <c r="Q520" s="8" t="str">
        <f t="shared" si="141"/>
        <v/>
      </c>
      <c r="R520" s="201"/>
      <c r="S520" s="22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x14ac:dyDescent="0.25">
      <c r="A521" s="8">
        <f t="shared" si="129"/>
        <v>0</v>
      </c>
      <c r="B521" s="7"/>
      <c r="C521" s="7"/>
      <c r="D521" s="10" t="str">
        <f t="shared" si="130"/>
        <v/>
      </c>
      <c r="E521" s="10" t="str">
        <f t="shared" si="131"/>
        <v/>
      </c>
      <c r="F521" s="10" t="str">
        <f t="shared" si="132"/>
        <v/>
      </c>
      <c r="G521" s="10" t="str">
        <f t="shared" si="142"/>
        <v/>
      </c>
      <c r="H521" s="10" t="str">
        <f t="shared" si="133"/>
        <v/>
      </c>
      <c r="I521" s="10" t="str">
        <f t="shared" si="134"/>
        <v/>
      </c>
      <c r="J521" s="10" t="str">
        <f t="shared" si="135"/>
        <v/>
      </c>
      <c r="K521" s="12" t="str">
        <f t="shared" si="136"/>
        <v/>
      </c>
      <c r="L521" s="10" t="str">
        <f t="shared" si="137"/>
        <v/>
      </c>
      <c r="M521" s="13" t="str">
        <f t="shared" si="138"/>
        <v/>
      </c>
      <c r="N521" s="14" t="str">
        <f t="shared" si="139"/>
        <v/>
      </c>
      <c r="O521" s="14" t="str">
        <f t="shared" si="140"/>
        <v/>
      </c>
      <c r="P521" s="15">
        <v>519</v>
      </c>
      <c r="Q521" s="8" t="str">
        <f t="shared" si="141"/>
        <v/>
      </c>
      <c r="R521" s="201"/>
      <c r="S521" s="22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x14ac:dyDescent="0.25">
      <c r="A522" s="8">
        <f t="shared" si="129"/>
        <v>0</v>
      </c>
      <c r="B522" s="7"/>
      <c r="C522" s="7"/>
      <c r="D522" s="10" t="str">
        <f t="shared" si="130"/>
        <v/>
      </c>
      <c r="E522" s="10" t="str">
        <f t="shared" si="131"/>
        <v/>
      </c>
      <c r="F522" s="10" t="str">
        <f t="shared" si="132"/>
        <v/>
      </c>
      <c r="G522" s="10" t="str">
        <f t="shared" si="142"/>
        <v/>
      </c>
      <c r="H522" s="10" t="str">
        <f t="shared" si="133"/>
        <v/>
      </c>
      <c r="I522" s="10" t="str">
        <f t="shared" si="134"/>
        <v/>
      </c>
      <c r="J522" s="10" t="str">
        <f t="shared" si="135"/>
        <v/>
      </c>
      <c r="K522" s="12" t="str">
        <f t="shared" si="136"/>
        <v/>
      </c>
      <c r="L522" s="10" t="str">
        <f t="shared" si="137"/>
        <v/>
      </c>
      <c r="M522" s="13" t="str">
        <f t="shared" si="138"/>
        <v/>
      </c>
      <c r="N522" s="14" t="str">
        <f t="shared" si="139"/>
        <v/>
      </c>
      <c r="O522" s="14" t="str">
        <f t="shared" si="140"/>
        <v/>
      </c>
      <c r="P522" s="15">
        <v>520</v>
      </c>
      <c r="Q522" s="8" t="str">
        <f t="shared" si="141"/>
        <v/>
      </c>
      <c r="R522" s="201"/>
      <c r="S522" s="22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x14ac:dyDescent="0.25">
      <c r="A523" s="8">
        <f t="shared" si="129"/>
        <v>0</v>
      </c>
      <c r="B523" s="7"/>
      <c r="C523" s="7"/>
      <c r="D523" s="10" t="str">
        <f t="shared" si="130"/>
        <v/>
      </c>
      <c r="E523" s="10" t="str">
        <f t="shared" si="131"/>
        <v/>
      </c>
      <c r="F523" s="10" t="str">
        <f t="shared" si="132"/>
        <v/>
      </c>
      <c r="G523" s="10" t="str">
        <f t="shared" si="142"/>
        <v/>
      </c>
      <c r="H523" s="10" t="str">
        <f t="shared" si="133"/>
        <v/>
      </c>
      <c r="I523" s="10" t="str">
        <f t="shared" si="134"/>
        <v/>
      </c>
      <c r="J523" s="10" t="str">
        <f t="shared" si="135"/>
        <v/>
      </c>
      <c r="K523" s="12" t="str">
        <f t="shared" si="136"/>
        <v/>
      </c>
      <c r="L523" s="10" t="str">
        <f t="shared" si="137"/>
        <v/>
      </c>
      <c r="M523" s="13" t="str">
        <f t="shared" si="138"/>
        <v/>
      </c>
      <c r="N523" s="14" t="str">
        <f t="shared" si="139"/>
        <v/>
      </c>
      <c r="O523" s="14" t="str">
        <f t="shared" si="140"/>
        <v/>
      </c>
      <c r="P523" s="15">
        <v>521</v>
      </c>
      <c r="Q523" s="8" t="str">
        <f t="shared" si="141"/>
        <v/>
      </c>
      <c r="R523" s="201"/>
      <c r="S523" s="22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x14ac:dyDescent="0.25">
      <c r="A524" s="8">
        <f t="shared" si="129"/>
        <v>0</v>
      </c>
      <c r="B524" s="7"/>
      <c r="C524" s="7"/>
      <c r="D524" s="10" t="str">
        <f t="shared" si="130"/>
        <v/>
      </c>
      <c r="E524" s="10" t="str">
        <f t="shared" si="131"/>
        <v/>
      </c>
      <c r="F524" s="10" t="str">
        <f t="shared" si="132"/>
        <v/>
      </c>
      <c r="G524" s="10" t="str">
        <f t="shared" si="142"/>
        <v/>
      </c>
      <c r="H524" s="10" t="str">
        <f t="shared" si="133"/>
        <v/>
      </c>
      <c r="I524" s="10" t="str">
        <f t="shared" si="134"/>
        <v/>
      </c>
      <c r="J524" s="10" t="str">
        <f t="shared" si="135"/>
        <v/>
      </c>
      <c r="K524" s="12" t="str">
        <f t="shared" si="136"/>
        <v/>
      </c>
      <c r="L524" s="10" t="str">
        <f t="shared" si="137"/>
        <v/>
      </c>
      <c r="M524" s="13" t="str">
        <f t="shared" si="138"/>
        <v/>
      </c>
      <c r="N524" s="14" t="str">
        <f t="shared" si="139"/>
        <v/>
      </c>
      <c r="O524" s="14" t="str">
        <f t="shared" si="140"/>
        <v/>
      </c>
      <c r="P524" s="15">
        <v>522</v>
      </c>
      <c r="Q524" s="8" t="str">
        <f t="shared" si="141"/>
        <v/>
      </c>
      <c r="R524" s="201"/>
      <c r="S524" s="22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x14ac:dyDescent="0.25">
      <c r="A525" s="8">
        <f t="shared" si="129"/>
        <v>0</v>
      </c>
      <c r="B525" s="7"/>
      <c r="C525" s="7"/>
      <c r="D525" s="10" t="str">
        <f t="shared" si="130"/>
        <v/>
      </c>
      <c r="E525" s="10" t="str">
        <f t="shared" si="131"/>
        <v/>
      </c>
      <c r="F525" s="10" t="str">
        <f t="shared" si="132"/>
        <v/>
      </c>
      <c r="G525" s="10" t="str">
        <f t="shared" si="142"/>
        <v/>
      </c>
      <c r="H525" s="10" t="str">
        <f t="shared" si="133"/>
        <v/>
      </c>
      <c r="I525" s="10" t="str">
        <f t="shared" si="134"/>
        <v/>
      </c>
      <c r="J525" s="10" t="str">
        <f t="shared" si="135"/>
        <v/>
      </c>
      <c r="K525" s="12" t="str">
        <f t="shared" si="136"/>
        <v/>
      </c>
      <c r="L525" s="10" t="str">
        <f t="shared" si="137"/>
        <v/>
      </c>
      <c r="M525" s="13" t="str">
        <f t="shared" si="138"/>
        <v/>
      </c>
      <c r="N525" s="14" t="str">
        <f t="shared" si="139"/>
        <v/>
      </c>
      <c r="O525" s="14" t="str">
        <f t="shared" si="140"/>
        <v/>
      </c>
      <c r="P525" s="15">
        <v>523</v>
      </c>
      <c r="Q525" s="8" t="str">
        <f t="shared" si="141"/>
        <v/>
      </c>
      <c r="R525" s="201"/>
      <c r="S525" s="22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x14ac:dyDescent="0.25">
      <c r="A526" s="8">
        <f t="shared" si="129"/>
        <v>0</v>
      </c>
      <c r="B526" s="7"/>
      <c r="C526" s="7"/>
      <c r="D526" s="10" t="str">
        <f t="shared" si="130"/>
        <v/>
      </c>
      <c r="E526" s="10" t="str">
        <f t="shared" si="131"/>
        <v/>
      </c>
      <c r="F526" s="10" t="str">
        <f t="shared" si="132"/>
        <v/>
      </c>
      <c r="G526" s="10" t="str">
        <f t="shared" si="142"/>
        <v/>
      </c>
      <c r="H526" s="10" t="str">
        <f t="shared" si="133"/>
        <v/>
      </c>
      <c r="I526" s="10" t="str">
        <f t="shared" si="134"/>
        <v/>
      </c>
      <c r="J526" s="10" t="str">
        <f t="shared" si="135"/>
        <v/>
      </c>
      <c r="K526" s="12" t="str">
        <f t="shared" si="136"/>
        <v/>
      </c>
      <c r="L526" s="10" t="str">
        <f t="shared" si="137"/>
        <v/>
      </c>
      <c r="M526" s="13" t="str">
        <f t="shared" si="138"/>
        <v/>
      </c>
      <c r="N526" s="14" t="str">
        <f t="shared" si="139"/>
        <v/>
      </c>
      <c r="O526" s="14" t="str">
        <f t="shared" si="140"/>
        <v/>
      </c>
      <c r="P526" s="15">
        <v>524</v>
      </c>
      <c r="Q526" s="8" t="str">
        <f t="shared" si="141"/>
        <v/>
      </c>
      <c r="R526" s="201"/>
      <c r="S526" s="22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x14ac:dyDescent="0.25">
      <c r="A527" s="8">
        <f t="shared" si="129"/>
        <v>0</v>
      </c>
      <c r="B527" s="7"/>
      <c r="C527" s="7"/>
      <c r="D527" s="10" t="str">
        <f t="shared" si="130"/>
        <v/>
      </c>
      <c r="E527" s="10" t="str">
        <f t="shared" si="131"/>
        <v/>
      </c>
      <c r="F527" s="10" t="str">
        <f t="shared" si="132"/>
        <v/>
      </c>
      <c r="G527" s="10" t="str">
        <f t="shared" si="142"/>
        <v/>
      </c>
      <c r="H527" s="10" t="str">
        <f t="shared" si="133"/>
        <v/>
      </c>
      <c r="I527" s="10" t="str">
        <f t="shared" si="134"/>
        <v/>
      </c>
      <c r="J527" s="10" t="str">
        <f t="shared" si="135"/>
        <v/>
      </c>
      <c r="K527" s="12" t="str">
        <f t="shared" si="136"/>
        <v/>
      </c>
      <c r="L527" s="10" t="str">
        <f t="shared" si="137"/>
        <v/>
      </c>
      <c r="M527" s="13" t="str">
        <f t="shared" si="138"/>
        <v/>
      </c>
      <c r="N527" s="14" t="str">
        <f t="shared" si="139"/>
        <v/>
      </c>
      <c r="O527" s="14" t="str">
        <f t="shared" si="140"/>
        <v/>
      </c>
      <c r="P527" s="15">
        <v>525</v>
      </c>
      <c r="Q527" s="8" t="str">
        <f t="shared" si="141"/>
        <v/>
      </c>
      <c r="R527" s="201"/>
      <c r="S527" s="22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x14ac:dyDescent="0.25">
      <c r="A528" s="8">
        <f t="shared" si="129"/>
        <v>0</v>
      </c>
      <c r="B528" s="7"/>
      <c r="C528" s="7"/>
      <c r="D528" s="10" t="str">
        <f t="shared" si="130"/>
        <v/>
      </c>
      <c r="E528" s="10" t="str">
        <f t="shared" si="131"/>
        <v/>
      </c>
      <c r="F528" s="10" t="str">
        <f t="shared" si="132"/>
        <v/>
      </c>
      <c r="G528" s="10" t="str">
        <f t="shared" si="142"/>
        <v/>
      </c>
      <c r="H528" s="10" t="str">
        <f t="shared" si="133"/>
        <v/>
      </c>
      <c r="I528" s="10" t="str">
        <f t="shared" si="134"/>
        <v/>
      </c>
      <c r="J528" s="10" t="str">
        <f t="shared" si="135"/>
        <v/>
      </c>
      <c r="K528" s="12" t="str">
        <f t="shared" si="136"/>
        <v/>
      </c>
      <c r="L528" s="10" t="str">
        <f t="shared" si="137"/>
        <v/>
      </c>
      <c r="M528" s="13" t="str">
        <f t="shared" si="138"/>
        <v/>
      </c>
      <c r="N528" s="14" t="str">
        <f t="shared" si="139"/>
        <v/>
      </c>
      <c r="O528" s="14" t="str">
        <f t="shared" si="140"/>
        <v/>
      </c>
      <c r="P528" s="15">
        <v>526</v>
      </c>
      <c r="Q528" s="8" t="str">
        <f t="shared" si="141"/>
        <v/>
      </c>
      <c r="R528" s="201"/>
      <c r="S528" s="22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x14ac:dyDescent="0.25">
      <c r="A529" s="8">
        <f t="shared" si="129"/>
        <v>0</v>
      </c>
      <c r="B529" s="7"/>
      <c r="C529" s="7"/>
      <c r="D529" s="10" t="str">
        <f t="shared" si="130"/>
        <v/>
      </c>
      <c r="E529" s="10" t="str">
        <f t="shared" si="131"/>
        <v/>
      </c>
      <c r="F529" s="10" t="str">
        <f t="shared" si="132"/>
        <v/>
      </c>
      <c r="G529" s="10" t="str">
        <f t="shared" si="142"/>
        <v/>
      </c>
      <c r="H529" s="10" t="str">
        <f t="shared" si="133"/>
        <v/>
      </c>
      <c r="I529" s="10" t="str">
        <f t="shared" si="134"/>
        <v/>
      </c>
      <c r="J529" s="10" t="str">
        <f t="shared" si="135"/>
        <v/>
      </c>
      <c r="K529" s="12" t="str">
        <f t="shared" si="136"/>
        <v/>
      </c>
      <c r="L529" s="10" t="str">
        <f t="shared" si="137"/>
        <v/>
      </c>
      <c r="M529" s="13" t="str">
        <f t="shared" si="138"/>
        <v/>
      </c>
      <c r="N529" s="14" t="str">
        <f t="shared" si="139"/>
        <v/>
      </c>
      <c r="O529" s="14" t="str">
        <f t="shared" si="140"/>
        <v/>
      </c>
      <c r="P529" s="15">
        <v>527</v>
      </c>
      <c r="Q529" s="8" t="str">
        <f t="shared" si="141"/>
        <v/>
      </c>
      <c r="R529" s="201"/>
      <c r="S529" s="22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x14ac:dyDescent="0.25">
      <c r="A530" s="8">
        <f t="shared" si="129"/>
        <v>0</v>
      </c>
      <c r="B530" s="7"/>
      <c r="C530" s="7"/>
      <c r="D530" s="10" t="str">
        <f t="shared" si="130"/>
        <v/>
      </c>
      <c r="E530" s="10" t="str">
        <f t="shared" si="131"/>
        <v/>
      </c>
      <c r="F530" s="10" t="str">
        <f t="shared" si="132"/>
        <v/>
      </c>
      <c r="G530" s="10" t="str">
        <f t="shared" si="142"/>
        <v/>
      </c>
      <c r="H530" s="10" t="str">
        <f t="shared" si="133"/>
        <v/>
      </c>
      <c r="I530" s="10" t="str">
        <f t="shared" si="134"/>
        <v/>
      </c>
      <c r="J530" s="10" t="str">
        <f t="shared" si="135"/>
        <v/>
      </c>
      <c r="K530" s="12" t="str">
        <f t="shared" si="136"/>
        <v/>
      </c>
      <c r="L530" s="10" t="str">
        <f t="shared" si="137"/>
        <v/>
      </c>
      <c r="M530" s="13" t="str">
        <f t="shared" si="138"/>
        <v/>
      </c>
      <c r="N530" s="14" t="str">
        <f t="shared" si="139"/>
        <v/>
      </c>
      <c r="O530" s="14" t="str">
        <f t="shared" si="140"/>
        <v/>
      </c>
      <c r="P530" s="15">
        <v>528</v>
      </c>
      <c r="Q530" s="8" t="str">
        <f t="shared" si="141"/>
        <v/>
      </c>
      <c r="R530" s="201"/>
      <c r="S530" s="22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x14ac:dyDescent="0.25">
      <c r="A531" s="8">
        <f t="shared" si="129"/>
        <v>0</v>
      </c>
      <c r="B531" s="7"/>
      <c r="C531" s="7"/>
      <c r="D531" s="10" t="str">
        <f t="shared" si="130"/>
        <v/>
      </c>
      <c r="E531" s="10" t="str">
        <f t="shared" si="131"/>
        <v/>
      </c>
      <c r="F531" s="10" t="str">
        <f t="shared" si="132"/>
        <v/>
      </c>
      <c r="G531" s="10" t="str">
        <f t="shared" si="142"/>
        <v/>
      </c>
      <c r="H531" s="10" t="str">
        <f t="shared" si="133"/>
        <v/>
      </c>
      <c r="I531" s="10" t="str">
        <f t="shared" si="134"/>
        <v/>
      </c>
      <c r="J531" s="10" t="str">
        <f t="shared" si="135"/>
        <v/>
      </c>
      <c r="K531" s="12" t="str">
        <f t="shared" si="136"/>
        <v/>
      </c>
      <c r="L531" s="10" t="str">
        <f t="shared" si="137"/>
        <v/>
      </c>
      <c r="M531" s="13" t="str">
        <f t="shared" si="138"/>
        <v/>
      </c>
      <c r="N531" s="14" t="str">
        <f t="shared" si="139"/>
        <v/>
      </c>
      <c r="O531" s="14" t="str">
        <f t="shared" si="140"/>
        <v/>
      </c>
      <c r="P531" s="15">
        <v>529</v>
      </c>
      <c r="Q531" s="8" t="str">
        <f t="shared" si="141"/>
        <v/>
      </c>
      <c r="R531" s="201"/>
      <c r="S531" s="22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x14ac:dyDescent="0.25">
      <c r="A532" s="8">
        <f t="shared" si="129"/>
        <v>0</v>
      </c>
      <c r="B532" s="7"/>
      <c r="C532" s="7"/>
      <c r="D532" s="10" t="str">
        <f t="shared" si="130"/>
        <v/>
      </c>
      <c r="E532" s="10" t="str">
        <f t="shared" si="131"/>
        <v/>
      </c>
      <c r="F532" s="10" t="str">
        <f t="shared" si="132"/>
        <v/>
      </c>
      <c r="G532" s="10" t="str">
        <f t="shared" si="142"/>
        <v/>
      </c>
      <c r="H532" s="10" t="str">
        <f t="shared" si="133"/>
        <v/>
      </c>
      <c r="I532" s="10" t="str">
        <f t="shared" si="134"/>
        <v/>
      </c>
      <c r="J532" s="10" t="str">
        <f t="shared" si="135"/>
        <v/>
      </c>
      <c r="K532" s="12" t="str">
        <f t="shared" si="136"/>
        <v/>
      </c>
      <c r="L532" s="10" t="str">
        <f t="shared" si="137"/>
        <v/>
      </c>
      <c r="M532" s="13" t="str">
        <f t="shared" si="138"/>
        <v/>
      </c>
      <c r="N532" s="14" t="str">
        <f t="shared" si="139"/>
        <v/>
      </c>
      <c r="O532" s="14" t="str">
        <f t="shared" si="140"/>
        <v/>
      </c>
      <c r="P532" s="15">
        <v>530</v>
      </c>
      <c r="Q532" s="8" t="str">
        <f t="shared" si="141"/>
        <v/>
      </c>
      <c r="R532" s="201"/>
      <c r="S532" s="22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x14ac:dyDescent="0.25">
      <c r="A533" s="8">
        <f t="shared" si="129"/>
        <v>0</v>
      </c>
      <c r="B533" s="7"/>
      <c r="C533" s="7"/>
      <c r="D533" s="10" t="str">
        <f t="shared" si="130"/>
        <v/>
      </c>
      <c r="E533" s="10" t="str">
        <f t="shared" si="131"/>
        <v/>
      </c>
      <c r="F533" s="10" t="str">
        <f t="shared" si="132"/>
        <v/>
      </c>
      <c r="G533" s="10" t="str">
        <f t="shared" si="142"/>
        <v/>
      </c>
      <c r="H533" s="10" t="str">
        <f t="shared" si="133"/>
        <v/>
      </c>
      <c r="I533" s="10" t="str">
        <f t="shared" si="134"/>
        <v/>
      </c>
      <c r="J533" s="10" t="str">
        <f t="shared" si="135"/>
        <v/>
      </c>
      <c r="K533" s="12" t="str">
        <f t="shared" si="136"/>
        <v/>
      </c>
      <c r="L533" s="10" t="str">
        <f t="shared" si="137"/>
        <v/>
      </c>
      <c r="M533" s="13" t="str">
        <f t="shared" si="138"/>
        <v/>
      </c>
      <c r="N533" s="14" t="str">
        <f t="shared" si="139"/>
        <v/>
      </c>
      <c r="O533" s="14" t="str">
        <f t="shared" si="140"/>
        <v/>
      </c>
      <c r="P533" s="15">
        <v>531</v>
      </c>
      <c r="Q533" s="8" t="str">
        <f t="shared" si="141"/>
        <v/>
      </c>
      <c r="R533" s="201"/>
      <c r="S533" s="22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x14ac:dyDescent="0.25">
      <c r="A534" s="8">
        <f t="shared" si="129"/>
        <v>0</v>
      </c>
      <c r="B534" s="7"/>
      <c r="C534" s="7"/>
      <c r="D534" s="10" t="str">
        <f t="shared" si="130"/>
        <v/>
      </c>
      <c r="E534" s="10" t="str">
        <f t="shared" si="131"/>
        <v/>
      </c>
      <c r="F534" s="10" t="str">
        <f t="shared" si="132"/>
        <v/>
      </c>
      <c r="G534" s="10" t="str">
        <f t="shared" si="142"/>
        <v/>
      </c>
      <c r="H534" s="10" t="str">
        <f t="shared" si="133"/>
        <v/>
      </c>
      <c r="I534" s="10" t="str">
        <f t="shared" si="134"/>
        <v/>
      </c>
      <c r="J534" s="10" t="str">
        <f t="shared" si="135"/>
        <v/>
      </c>
      <c r="K534" s="12" t="str">
        <f t="shared" si="136"/>
        <v/>
      </c>
      <c r="L534" s="10" t="str">
        <f t="shared" si="137"/>
        <v/>
      </c>
      <c r="M534" s="13" t="str">
        <f t="shared" si="138"/>
        <v/>
      </c>
      <c r="N534" s="14" t="str">
        <f t="shared" si="139"/>
        <v/>
      </c>
      <c r="O534" s="14" t="str">
        <f t="shared" si="140"/>
        <v/>
      </c>
      <c r="P534" s="15">
        <v>532</v>
      </c>
      <c r="Q534" s="8" t="str">
        <f t="shared" si="141"/>
        <v/>
      </c>
      <c r="R534" s="201"/>
      <c r="S534" s="22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x14ac:dyDescent="0.25">
      <c r="A535" s="8">
        <f t="shared" si="129"/>
        <v>0</v>
      </c>
      <c r="B535" s="7"/>
      <c r="C535" s="7"/>
      <c r="D535" s="10" t="str">
        <f t="shared" si="130"/>
        <v/>
      </c>
      <c r="E535" s="10" t="str">
        <f t="shared" si="131"/>
        <v/>
      </c>
      <c r="F535" s="10" t="str">
        <f t="shared" si="132"/>
        <v/>
      </c>
      <c r="G535" s="10" t="str">
        <f t="shared" si="142"/>
        <v/>
      </c>
      <c r="H535" s="10" t="str">
        <f t="shared" si="133"/>
        <v/>
      </c>
      <c r="I535" s="10" t="str">
        <f t="shared" si="134"/>
        <v/>
      </c>
      <c r="J535" s="10" t="str">
        <f t="shared" si="135"/>
        <v/>
      </c>
      <c r="K535" s="12" t="str">
        <f t="shared" si="136"/>
        <v/>
      </c>
      <c r="L535" s="10" t="str">
        <f t="shared" si="137"/>
        <v/>
      </c>
      <c r="M535" s="13" t="str">
        <f t="shared" si="138"/>
        <v/>
      </c>
      <c r="N535" s="14" t="str">
        <f t="shared" si="139"/>
        <v/>
      </c>
      <c r="O535" s="14" t="str">
        <f t="shared" si="140"/>
        <v/>
      </c>
      <c r="P535" s="15">
        <v>533</v>
      </c>
      <c r="Q535" s="8" t="str">
        <f t="shared" si="141"/>
        <v/>
      </c>
      <c r="R535" s="201"/>
      <c r="S535" s="22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x14ac:dyDescent="0.25">
      <c r="A536" s="8">
        <f t="shared" si="129"/>
        <v>0</v>
      </c>
      <c r="B536" s="7"/>
      <c r="C536" s="7"/>
      <c r="D536" s="10" t="str">
        <f t="shared" si="130"/>
        <v/>
      </c>
      <c r="E536" s="10" t="str">
        <f t="shared" si="131"/>
        <v/>
      </c>
      <c r="F536" s="10" t="str">
        <f t="shared" si="132"/>
        <v/>
      </c>
      <c r="G536" s="10" t="str">
        <f t="shared" si="142"/>
        <v/>
      </c>
      <c r="H536" s="10" t="str">
        <f t="shared" si="133"/>
        <v/>
      </c>
      <c r="I536" s="10" t="str">
        <f t="shared" si="134"/>
        <v/>
      </c>
      <c r="J536" s="10" t="str">
        <f t="shared" si="135"/>
        <v/>
      </c>
      <c r="K536" s="12" t="str">
        <f t="shared" si="136"/>
        <v/>
      </c>
      <c r="L536" s="10" t="str">
        <f t="shared" si="137"/>
        <v/>
      </c>
      <c r="M536" s="13" t="str">
        <f t="shared" si="138"/>
        <v/>
      </c>
      <c r="N536" s="14" t="str">
        <f t="shared" si="139"/>
        <v/>
      </c>
      <c r="O536" s="14" t="str">
        <f t="shared" si="140"/>
        <v/>
      </c>
      <c r="P536" s="15">
        <v>534</v>
      </c>
      <c r="Q536" s="8" t="str">
        <f t="shared" si="141"/>
        <v/>
      </c>
      <c r="R536" s="201"/>
      <c r="S536" s="22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x14ac:dyDescent="0.25">
      <c r="A537" s="8">
        <f t="shared" si="129"/>
        <v>0</v>
      </c>
      <c r="B537" s="7"/>
      <c r="C537" s="7"/>
      <c r="D537" s="10" t="str">
        <f t="shared" si="130"/>
        <v/>
      </c>
      <c r="E537" s="10" t="str">
        <f t="shared" si="131"/>
        <v/>
      </c>
      <c r="F537" s="10" t="str">
        <f t="shared" si="132"/>
        <v/>
      </c>
      <c r="G537" s="10" t="str">
        <f t="shared" si="142"/>
        <v/>
      </c>
      <c r="H537" s="10" t="str">
        <f t="shared" si="133"/>
        <v/>
      </c>
      <c r="I537" s="10" t="str">
        <f t="shared" si="134"/>
        <v/>
      </c>
      <c r="J537" s="10" t="str">
        <f t="shared" si="135"/>
        <v/>
      </c>
      <c r="K537" s="12" t="str">
        <f t="shared" si="136"/>
        <v/>
      </c>
      <c r="L537" s="10" t="str">
        <f t="shared" si="137"/>
        <v/>
      </c>
      <c r="M537" s="13" t="str">
        <f t="shared" si="138"/>
        <v/>
      </c>
      <c r="N537" s="14" t="str">
        <f t="shared" si="139"/>
        <v/>
      </c>
      <c r="O537" s="14" t="str">
        <f t="shared" si="140"/>
        <v/>
      </c>
      <c r="P537" s="15">
        <v>535</v>
      </c>
      <c r="Q537" s="8" t="str">
        <f t="shared" si="141"/>
        <v/>
      </c>
      <c r="R537" s="201"/>
      <c r="S537" s="22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x14ac:dyDescent="0.25">
      <c r="A538" s="8">
        <f t="shared" si="129"/>
        <v>0</v>
      </c>
      <c r="B538" s="7"/>
      <c r="C538" s="7"/>
      <c r="D538" s="10" t="str">
        <f t="shared" si="130"/>
        <v/>
      </c>
      <c r="E538" s="10" t="str">
        <f t="shared" si="131"/>
        <v/>
      </c>
      <c r="F538" s="10" t="str">
        <f t="shared" si="132"/>
        <v/>
      </c>
      <c r="G538" s="10" t="str">
        <f t="shared" si="142"/>
        <v/>
      </c>
      <c r="H538" s="10" t="str">
        <f t="shared" si="133"/>
        <v/>
      </c>
      <c r="I538" s="10" t="str">
        <f t="shared" si="134"/>
        <v/>
      </c>
      <c r="J538" s="10" t="str">
        <f t="shared" si="135"/>
        <v/>
      </c>
      <c r="K538" s="12" t="str">
        <f t="shared" si="136"/>
        <v/>
      </c>
      <c r="L538" s="10" t="str">
        <f t="shared" si="137"/>
        <v/>
      </c>
      <c r="M538" s="13" t="str">
        <f t="shared" si="138"/>
        <v/>
      </c>
      <c r="N538" s="14" t="str">
        <f t="shared" si="139"/>
        <v/>
      </c>
      <c r="O538" s="14" t="str">
        <f t="shared" si="140"/>
        <v/>
      </c>
      <c r="P538" s="15">
        <v>536</v>
      </c>
      <c r="Q538" s="8" t="str">
        <f t="shared" si="141"/>
        <v/>
      </c>
      <c r="R538" s="201"/>
      <c r="S538" s="22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x14ac:dyDescent="0.25">
      <c r="A539" s="8">
        <f t="shared" si="129"/>
        <v>0</v>
      </c>
      <c r="B539" s="7"/>
      <c r="C539" s="7"/>
      <c r="D539" s="10" t="str">
        <f t="shared" si="130"/>
        <v/>
      </c>
      <c r="E539" s="10" t="str">
        <f t="shared" si="131"/>
        <v/>
      </c>
      <c r="F539" s="10" t="str">
        <f t="shared" si="132"/>
        <v/>
      </c>
      <c r="G539" s="10" t="str">
        <f t="shared" si="142"/>
        <v/>
      </c>
      <c r="H539" s="10" t="str">
        <f t="shared" si="133"/>
        <v/>
      </c>
      <c r="I539" s="10" t="str">
        <f t="shared" si="134"/>
        <v/>
      </c>
      <c r="J539" s="10" t="str">
        <f t="shared" si="135"/>
        <v/>
      </c>
      <c r="K539" s="12" t="str">
        <f t="shared" si="136"/>
        <v/>
      </c>
      <c r="L539" s="10" t="str">
        <f t="shared" si="137"/>
        <v/>
      </c>
      <c r="M539" s="13" t="str">
        <f t="shared" si="138"/>
        <v/>
      </c>
      <c r="N539" s="14" t="str">
        <f t="shared" si="139"/>
        <v/>
      </c>
      <c r="O539" s="14" t="str">
        <f t="shared" si="140"/>
        <v/>
      </c>
      <c r="P539" s="15">
        <v>537</v>
      </c>
      <c r="Q539" s="8" t="str">
        <f t="shared" si="141"/>
        <v/>
      </c>
      <c r="R539" s="201"/>
      <c r="S539" s="22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x14ac:dyDescent="0.25">
      <c r="A540" s="8">
        <f t="shared" si="129"/>
        <v>0</v>
      </c>
      <c r="B540" s="7"/>
      <c r="C540" s="7"/>
      <c r="D540" s="10" t="str">
        <f t="shared" si="130"/>
        <v/>
      </c>
      <c r="E540" s="10" t="str">
        <f t="shared" si="131"/>
        <v/>
      </c>
      <c r="F540" s="10" t="str">
        <f t="shared" si="132"/>
        <v/>
      </c>
      <c r="G540" s="10" t="str">
        <f t="shared" si="142"/>
        <v/>
      </c>
      <c r="H540" s="10" t="str">
        <f t="shared" si="133"/>
        <v/>
      </c>
      <c r="I540" s="10" t="str">
        <f t="shared" si="134"/>
        <v/>
      </c>
      <c r="J540" s="10" t="str">
        <f t="shared" si="135"/>
        <v/>
      </c>
      <c r="K540" s="12" t="str">
        <f t="shared" si="136"/>
        <v/>
      </c>
      <c r="L540" s="10" t="str">
        <f t="shared" si="137"/>
        <v/>
      </c>
      <c r="M540" s="13" t="str">
        <f t="shared" si="138"/>
        <v/>
      </c>
      <c r="N540" s="14" t="str">
        <f t="shared" si="139"/>
        <v/>
      </c>
      <c r="O540" s="14" t="str">
        <f t="shared" si="140"/>
        <v/>
      </c>
      <c r="P540" s="15">
        <v>538</v>
      </c>
      <c r="Q540" s="8" t="str">
        <f t="shared" si="141"/>
        <v/>
      </c>
      <c r="R540" s="201"/>
      <c r="S540" s="22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x14ac:dyDescent="0.25">
      <c r="A541" s="8">
        <f t="shared" si="129"/>
        <v>0</v>
      </c>
      <c r="B541" s="7"/>
      <c r="C541" s="7"/>
      <c r="D541" s="10" t="str">
        <f t="shared" si="130"/>
        <v/>
      </c>
      <c r="E541" s="10" t="str">
        <f t="shared" si="131"/>
        <v/>
      </c>
      <c r="F541" s="10" t="str">
        <f t="shared" si="132"/>
        <v/>
      </c>
      <c r="G541" s="10" t="str">
        <f t="shared" si="142"/>
        <v/>
      </c>
      <c r="H541" s="10" t="str">
        <f t="shared" si="133"/>
        <v/>
      </c>
      <c r="I541" s="10" t="str">
        <f t="shared" si="134"/>
        <v/>
      </c>
      <c r="J541" s="10" t="str">
        <f t="shared" si="135"/>
        <v/>
      </c>
      <c r="K541" s="12" t="str">
        <f t="shared" si="136"/>
        <v/>
      </c>
      <c r="L541" s="10" t="str">
        <f t="shared" si="137"/>
        <v/>
      </c>
      <c r="M541" s="13" t="str">
        <f t="shared" si="138"/>
        <v/>
      </c>
      <c r="N541" s="14" t="str">
        <f t="shared" si="139"/>
        <v/>
      </c>
      <c r="O541" s="14" t="str">
        <f t="shared" si="140"/>
        <v/>
      </c>
      <c r="P541" s="15">
        <v>539</v>
      </c>
      <c r="Q541" s="8" t="str">
        <f t="shared" si="141"/>
        <v/>
      </c>
      <c r="R541" s="201"/>
      <c r="S541" s="22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x14ac:dyDescent="0.25">
      <c r="A542" s="8">
        <f t="shared" si="129"/>
        <v>0</v>
      </c>
      <c r="B542" s="7"/>
      <c r="C542" s="7"/>
      <c r="D542" s="10" t="str">
        <f t="shared" si="130"/>
        <v/>
      </c>
      <c r="E542" s="10" t="str">
        <f t="shared" si="131"/>
        <v/>
      </c>
      <c r="F542" s="10" t="str">
        <f t="shared" si="132"/>
        <v/>
      </c>
      <c r="G542" s="10" t="str">
        <f t="shared" si="142"/>
        <v/>
      </c>
      <c r="H542" s="10" t="str">
        <f t="shared" si="133"/>
        <v/>
      </c>
      <c r="I542" s="10" t="str">
        <f t="shared" si="134"/>
        <v/>
      </c>
      <c r="J542" s="10" t="str">
        <f t="shared" si="135"/>
        <v/>
      </c>
      <c r="K542" s="12" t="str">
        <f t="shared" si="136"/>
        <v/>
      </c>
      <c r="L542" s="10" t="str">
        <f t="shared" si="137"/>
        <v/>
      </c>
      <c r="M542" s="13" t="str">
        <f t="shared" si="138"/>
        <v/>
      </c>
      <c r="N542" s="14" t="str">
        <f t="shared" si="139"/>
        <v/>
      </c>
      <c r="O542" s="14" t="str">
        <f t="shared" si="140"/>
        <v/>
      </c>
      <c r="P542" s="15">
        <v>540</v>
      </c>
      <c r="Q542" s="8" t="str">
        <f t="shared" si="141"/>
        <v/>
      </c>
      <c r="R542" s="201"/>
      <c r="S542" s="22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x14ac:dyDescent="0.25">
      <c r="A543" s="8">
        <f t="shared" si="129"/>
        <v>0</v>
      </c>
      <c r="B543" s="7"/>
      <c r="C543" s="7"/>
      <c r="D543" s="10" t="str">
        <f t="shared" si="130"/>
        <v/>
      </c>
      <c r="E543" s="10" t="str">
        <f t="shared" si="131"/>
        <v/>
      </c>
      <c r="F543" s="10" t="str">
        <f t="shared" si="132"/>
        <v/>
      </c>
      <c r="G543" s="10" t="str">
        <f t="shared" si="142"/>
        <v/>
      </c>
      <c r="H543" s="10" t="str">
        <f t="shared" si="133"/>
        <v/>
      </c>
      <c r="I543" s="10" t="str">
        <f t="shared" si="134"/>
        <v/>
      </c>
      <c r="J543" s="10" t="str">
        <f t="shared" si="135"/>
        <v/>
      </c>
      <c r="K543" s="12" t="str">
        <f t="shared" si="136"/>
        <v/>
      </c>
      <c r="L543" s="10" t="str">
        <f t="shared" si="137"/>
        <v/>
      </c>
      <c r="M543" s="13" t="str">
        <f t="shared" si="138"/>
        <v/>
      </c>
      <c r="N543" s="14" t="str">
        <f t="shared" si="139"/>
        <v/>
      </c>
      <c r="O543" s="14" t="str">
        <f t="shared" si="140"/>
        <v/>
      </c>
      <c r="P543" s="15">
        <v>541</v>
      </c>
      <c r="Q543" s="8" t="str">
        <f t="shared" si="141"/>
        <v/>
      </c>
      <c r="R543" s="201"/>
      <c r="S543" s="22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x14ac:dyDescent="0.25">
      <c r="A544" s="8">
        <f t="shared" si="129"/>
        <v>0</v>
      </c>
      <c r="B544" s="7"/>
      <c r="C544" s="7"/>
      <c r="D544" s="10" t="str">
        <f t="shared" si="130"/>
        <v/>
      </c>
      <c r="E544" s="10" t="str">
        <f t="shared" si="131"/>
        <v/>
      </c>
      <c r="F544" s="10" t="str">
        <f t="shared" si="132"/>
        <v/>
      </c>
      <c r="G544" s="10" t="str">
        <f t="shared" si="142"/>
        <v/>
      </c>
      <c r="H544" s="10" t="str">
        <f t="shared" si="133"/>
        <v/>
      </c>
      <c r="I544" s="10" t="str">
        <f t="shared" si="134"/>
        <v/>
      </c>
      <c r="J544" s="10" t="str">
        <f t="shared" si="135"/>
        <v/>
      </c>
      <c r="K544" s="12" t="str">
        <f t="shared" si="136"/>
        <v/>
      </c>
      <c r="L544" s="10" t="str">
        <f t="shared" si="137"/>
        <v/>
      </c>
      <c r="M544" s="13" t="str">
        <f t="shared" si="138"/>
        <v/>
      </c>
      <c r="N544" s="14" t="str">
        <f t="shared" si="139"/>
        <v/>
      </c>
      <c r="O544" s="14" t="str">
        <f t="shared" si="140"/>
        <v/>
      </c>
      <c r="P544" s="15">
        <v>542</v>
      </c>
      <c r="Q544" s="8" t="str">
        <f t="shared" si="141"/>
        <v/>
      </c>
      <c r="R544" s="201"/>
      <c r="S544" s="22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x14ac:dyDescent="0.25">
      <c r="A545" s="8">
        <f t="shared" si="129"/>
        <v>0</v>
      </c>
      <c r="B545" s="7"/>
      <c r="C545" s="7"/>
      <c r="D545" s="10" t="str">
        <f t="shared" si="130"/>
        <v/>
      </c>
      <c r="E545" s="10" t="str">
        <f t="shared" si="131"/>
        <v/>
      </c>
      <c r="F545" s="10" t="str">
        <f t="shared" si="132"/>
        <v/>
      </c>
      <c r="G545" s="10" t="str">
        <f t="shared" si="142"/>
        <v/>
      </c>
      <c r="H545" s="10" t="str">
        <f t="shared" si="133"/>
        <v/>
      </c>
      <c r="I545" s="10" t="str">
        <f t="shared" si="134"/>
        <v/>
      </c>
      <c r="J545" s="10" t="str">
        <f t="shared" si="135"/>
        <v/>
      </c>
      <c r="K545" s="12" t="str">
        <f t="shared" si="136"/>
        <v/>
      </c>
      <c r="L545" s="10" t="str">
        <f t="shared" si="137"/>
        <v/>
      </c>
      <c r="M545" s="13" t="str">
        <f t="shared" si="138"/>
        <v/>
      </c>
      <c r="N545" s="14" t="str">
        <f t="shared" si="139"/>
        <v/>
      </c>
      <c r="O545" s="14" t="str">
        <f t="shared" si="140"/>
        <v/>
      </c>
      <c r="P545" s="15">
        <v>543</v>
      </c>
      <c r="Q545" s="8" t="str">
        <f t="shared" si="141"/>
        <v/>
      </c>
      <c r="R545" s="201"/>
      <c r="S545" s="22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x14ac:dyDescent="0.25">
      <c r="A546" s="8">
        <f t="shared" si="129"/>
        <v>0</v>
      </c>
      <c r="B546" s="7"/>
      <c r="C546" s="7"/>
      <c r="D546" s="10" t="str">
        <f t="shared" si="130"/>
        <v/>
      </c>
      <c r="E546" s="10" t="str">
        <f t="shared" si="131"/>
        <v/>
      </c>
      <c r="F546" s="10" t="str">
        <f t="shared" si="132"/>
        <v/>
      </c>
      <c r="G546" s="10" t="str">
        <f t="shared" si="142"/>
        <v/>
      </c>
      <c r="H546" s="10" t="str">
        <f t="shared" si="133"/>
        <v/>
      </c>
      <c r="I546" s="10" t="str">
        <f t="shared" si="134"/>
        <v/>
      </c>
      <c r="J546" s="10" t="str">
        <f t="shared" si="135"/>
        <v/>
      </c>
      <c r="K546" s="12" t="str">
        <f t="shared" si="136"/>
        <v/>
      </c>
      <c r="L546" s="10" t="str">
        <f t="shared" si="137"/>
        <v/>
      </c>
      <c r="M546" s="13" t="str">
        <f t="shared" si="138"/>
        <v/>
      </c>
      <c r="N546" s="14" t="str">
        <f t="shared" si="139"/>
        <v/>
      </c>
      <c r="O546" s="14" t="str">
        <f t="shared" si="140"/>
        <v/>
      </c>
      <c r="P546" s="15">
        <v>544</v>
      </c>
      <c r="Q546" s="8" t="str">
        <f t="shared" si="141"/>
        <v/>
      </c>
      <c r="R546" s="201"/>
      <c r="S546" s="22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x14ac:dyDescent="0.25">
      <c r="A547" s="8">
        <f t="shared" si="129"/>
        <v>0</v>
      </c>
      <c r="B547" s="7"/>
      <c r="C547" s="7"/>
      <c r="D547" s="10" t="str">
        <f t="shared" si="130"/>
        <v/>
      </c>
      <c r="E547" s="10" t="str">
        <f t="shared" si="131"/>
        <v/>
      </c>
      <c r="F547" s="10" t="str">
        <f t="shared" si="132"/>
        <v/>
      </c>
      <c r="G547" s="10" t="str">
        <f t="shared" si="142"/>
        <v/>
      </c>
      <c r="H547" s="10" t="str">
        <f t="shared" si="133"/>
        <v/>
      </c>
      <c r="I547" s="10" t="str">
        <f t="shared" si="134"/>
        <v/>
      </c>
      <c r="J547" s="10" t="str">
        <f t="shared" si="135"/>
        <v/>
      </c>
      <c r="K547" s="12" t="str">
        <f t="shared" si="136"/>
        <v/>
      </c>
      <c r="L547" s="10" t="str">
        <f t="shared" si="137"/>
        <v/>
      </c>
      <c r="M547" s="13" t="str">
        <f t="shared" si="138"/>
        <v/>
      </c>
      <c r="N547" s="14" t="str">
        <f t="shared" si="139"/>
        <v/>
      </c>
      <c r="O547" s="14" t="str">
        <f t="shared" si="140"/>
        <v/>
      </c>
      <c r="P547" s="15">
        <v>545</v>
      </c>
      <c r="Q547" s="8" t="str">
        <f t="shared" si="141"/>
        <v/>
      </c>
      <c r="R547" s="201"/>
      <c r="S547" s="22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x14ac:dyDescent="0.25">
      <c r="A548" s="8">
        <f t="shared" si="129"/>
        <v>0</v>
      </c>
      <c r="B548" s="7"/>
      <c r="C548" s="7"/>
      <c r="D548" s="10" t="str">
        <f t="shared" si="130"/>
        <v/>
      </c>
      <c r="E548" s="10" t="str">
        <f t="shared" si="131"/>
        <v/>
      </c>
      <c r="F548" s="10" t="str">
        <f t="shared" si="132"/>
        <v/>
      </c>
      <c r="G548" s="10" t="str">
        <f t="shared" si="142"/>
        <v/>
      </c>
      <c r="H548" s="10" t="str">
        <f t="shared" si="133"/>
        <v/>
      </c>
      <c r="I548" s="10" t="str">
        <f t="shared" si="134"/>
        <v/>
      </c>
      <c r="J548" s="10" t="str">
        <f t="shared" si="135"/>
        <v/>
      </c>
      <c r="K548" s="12" t="str">
        <f t="shared" si="136"/>
        <v/>
      </c>
      <c r="L548" s="10" t="str">
        <f t="shared" si="137"/>
        <v/>
      </c>
      <c r="M548" s="13" t="str">
        <f t="shared" si="138"/>
        <v/>
      </c>
      <c r="N548" s="14" t="str">
        <f t="shared" si="139"/>
        <v/>
      </c>
      <c r="O548" s="14" t="str">
        <f t="shared" si="140"/>
        <v/>
      </c>
      <c r="P548" s="15">
        <v>546</v>
      </c>
      <c r="Q548" s="8" t="str">
        <f t="shared" si="141"/>
        <v/>
      </c>
      <c r="R548" s="201"/>
      <c r="S548" s="22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x14ac:dyDescent="0.25">
      <c r="A549" s="8">
        <f t="shared" si="129"/>
        <v>0</v>
      </c>
      <c r="B549" s="7"/>
      <c r="C549" s="7"/>
      <c r="D549" s="10" t="str">
        <f t="shared" si="130"/>
        <v/>
      </c>
      <c r="E549" s="10" t="str">
        <f t="shared" si="131"/>
        <v/>
      </c>
      <c r="F549" s="10" t="str">
        <f t="shared" si="132"/>
        <v/>
      </c>
      <c r="G549" s="10" t="str">
        <f t="shared" si="142"/>
        <v/>
      </c>
      <c r="H549" s="10" t="str">
        <f t="shared" si="133"/>
        <v/>
      </c>
      <c r="I549" s="10" t="str">
        <f t="shared" si="134"/>
        <v/>
      </c>
      <c r="J549" s="10" t="str">
        <f t="shared" si="135"/>
        <v/>
      </c>
      <c r="K549" s="12" t="str">
        <f t="shared" si="136"/>
        <v/>
      </c>
      <c r="L549" s="10" t="str">
        <f t="shared" si="137"/>
        <v/>
      </c>
      <c r="M549" s="13" t="str">
        <f t="shared" si="138"/>
        <v/>
      </c>
      <c r="N549" s="14" t="str">
        <f t="shared" si="139"/>
        <v/>
      </c>
      <c r="O549" s="14" t="str">
        <f t="shared" si="140"/>
        <v/>
      </c>
      <c r="P549" s="15">
        <v>547</v>
      </c>
      <c r="Q549" s="8" t="str">
        <f t="shared" si="141"/>
        <v/>
      </c>
      <c r="R549" s="201"/>
      <c r="S549" s="22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x14ac:dyDescent="0.25">
      <c r="A550" s="8">
        <f t="shared" si="129"/>
        <v>0</v>
      </c>
      <c r="B550" s="7"/>
      <c r="C550" s="7"/>
      <c r="D550" s="10" t="str">
        <f t="shared" si="130"/>
        <v/>
      </c>
      <c r="E550" s="10" t="str">
        <f t="shared" si="131"/>
        <v/>
      </c>
      <c r="F550" s="10" t="str">
        <f t="shared" si="132"/>
        <v/>
      </c>
      <c r="G550" s="10" t="str">
        <f t="shared" si="142"/>
        <v/>
      </c>
      <c r="H550" s="10" t="str">
        <f t="shared" si="133"/>
        <v/>
      </c>
      <c r="I550" s="10" t="str">
        <f t="shared" si="134"/>
        <v/>
      </c>
      <c r="J550" s="10" t="str">
        <f t="shared" si="135"/>
        <v/>
      </c>
      <c r="K550" s="12" t="str">
        <f t="shared" si="136"/>
        <v/>
      </c>
      <c r="L550" s="10" t="str">
        <f t="shared" si="137"/>
        <v/>
      </c>
      <c r="M550" s="13" t="str">
        <f t="shared" si="138"/>
        <v/>
      </c>
      <c r="N550" s="14" t="str">
        <f t="shared" si="139"/>
        <v/>
      </c>
      <c r="O550" s="14" t="str">
        <f t="shared" si="140"/>
        <v/>
      </c>
      <c r="P550" s="15">
        <v>548</v>
      </c>
      <c r="Q550" s="8" t="str">
        <f t="shared" si="141"/>
        <v/>
      </c>
      <c r="R550" s="201"/>
      <c r="S550" s="22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x14ac:dyDescent="0.25">
      <c r="A551" s="8">
        <f t="shared" si="129"/>
        <v>0</v>
      </c>
      <c r="B551" s="7"/>
      <c r="C551" s="7"/>
      <c r="D551" s="10" t="str">
        <f t="shared" si="130"/>
        <v/>
      </c>
      <c r="E551" s="10" t="str">
        <f t="shared" si="131"/>
        <v/>
      </c>
      <c r="F551" s="10" t="str">
        <f t="shared" si="132"/>
        <v/>
      </c>
      <c r="G551" s="10" t="str">
        <f t="shared" si="142"/>
        <v/>
      </c>
      <c r="H551" s="10" t="str">
        <f t="shared" si="133"/>
        <v/>
      </c>
      <c r="I551" s="10" t="str">
        <f t="shared" si="134"/>
        <v/>
      </c>
      <c r="J551" s="10" t="str">
        <f t="shared" si="135"/>
        <v/>
      </c>
      <c r="K551" s="12" t="str">
        <f t="shared" si="136"/>
        <v/>
      </c>
      <c r="L551" s="10" t="str">
        <f t="shared" si="137"/>
        <v/>
      </c>
      <c r="M551" s="13" t="str">
        <f t="shared" si="138"/>
        <v/>
      </c>
      <c r="N551" s="14" t="str">
        <f t="shared" si="139"/>
        <v/>
      </c>
      <c r="O551" s="14" t="str">
        <f t="shared" si="140"/>
        <v/>
      </c>
      <c r="P551" s="15">
        <v>549</v>
      </c>
      <c r="Q551" s="8" t="str">
        <f t="shared" si="141"/>
        <v/>
      </c>
      <c r="R551" s="201"/>
      <c r="S551" s="22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x14ac:dyDescent="0.25">
      <c r="A552" s="8">
        <f t="shared" si="129"/>
        <v>0</v>
      </c>
      <c r="B552" s="7"/>
      <c r="C552" s="7"/>
      <c r="D552" s="10" t="str">
        <f t="shared" si="130"/>
        <v/>
      </c>
      <c r="E552" s="10" t="str">
        <f t="shared" si="131"/>
        <v/>
      </c>
      <c r="F552" s="10" t="str">
        <f t="shared" si="132"/>
        <v/>
      </c>
      <c r="G552" s="10" t="str">
        <f t="shared" si="142"/>
        <v/>
      </c>
      <c r="H552" s="10" t="str">
        <f t="shared" si="133"/>
        <v/>
      </c>
      <c r="I552" s="10" t="str">
        <f t="shared" si="134"/>
        <v/>
      </c>
      <c r="J552" s="10" t="str">
        <f t="shared" si="135"/>
        <v/>
      </c>
      <c r="K552" s="12" t="str">
        <f t="shared" si="136"/>
        <v/>
      </c>
      <c r="L552" s="10" t="str">
        <f t="shared" si="137"/>
        <v/>
      </c>
      <c r="M552" s="13" t="str">
        <f t="shared" si="138"/>
        <v/>
      </c>
      <c r="N552" s="14" t="str">
        <f t="shared" si="139"/>
        <v/>
      </c>
      <c r="O552" s="14" t="str">
        <f t="shared" si="140"/>
        <v/>
      </c>
      <c r="P552" s="15">
        <v>550</v>
      </c>
      <c r="Q552" s="8" t="str">
        <f t="shared" si="141"/>
        <v/>
      </c>
      <c r="R552" s="201"/>
      <c r="S552" s="22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x14ac:dyDescent="0.25">
      <c r="A553" s="8">
        <f t="shared" si="129"/>
        <v>0</v>
      </c>
      <c r="B553" s="7"/>
      <c r="C553" s="7"/>
      <c r="D553" s="10" t="str">
        <f t="shared" si="130"/>
        <v/>
      </c>
      <c r="E553" s="10" t="str">
        <f t="shared" si="131"/>
        <v/>
      </c>
      <c r="F553" s="10" t="str">
        <f t="shared" si="132"/>
        <v/>
      </c>
      <c r="G553" s="10" t="str">
        <f t="shared" si="142"/>
        <v/>
      </c>
      <c r="H553" s="10" t="str">
        <f t="shared" si="133"/>
        <v/>
      </c>
      <c r="I553" s="10" t="str">
        <f t="shared" si="134"/>
        <v/>
      </c>
      <c r="J553" s="10" t="str">
        <f t="shared" si="135"/>
        <v/>
      </c>
      <c r="K553" s="12" t="str">
        <f t="shared" si="136"/>
        <v/>
      </c>
      <c r="L553" s="10" t="str">
        <f t="shared" si="137"/>
        <v/>
      </c>
      <c r="M553" s="13" t="str">
        <f t="shared" si="138"/>
        <v/>
      </c>
      <c r="N553" s="14" t="str">
        <f t="shared" si="139"/>
        <v/>
      </c>
      <c r="O553" s="14" t="str">
        <f t="shared" si="140"/>
        <v/>
      </c>
      <c r="P553" s="15">
        <v>551</v>
      </c>
      <c r="Q553" s="8" t="str">
        <f t="shared" si="141"/>
        <v/>
      </c>
      <c r="R553" s="201"/>
      <c r="S553" s="22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x14ac:dyDescent="0.25">
      <c r="A554" s="8">
        <f t="shared" si="129"/>
        <v>0</v>
      </c>
      <c r="B554" s="7"/>
      <c r="C554" s="7"/>
      <c r="D554" s="10" t="str">
        <f t="shared" si="130"/>
        <v/>
      </c>
      <c r="E554" s="10" t="str">
        <f t="shared" si="131"/>
        <v/>
      </c>
      <c r="F554" s="10" t="str">
        <f t="shared" si="132"/>
        <v/>
      </c>
      <c r="G554" s="10" t="str">
        <f t="shared" si="142"/>
        <v/>
      </c>
      <c r="H554" s="10" t="str">
        <f t="shared" si="133"/>
        <v/>
      </c>
      <c r="I554" s="10" t="str">
        <f t="shared" si="134"/>
        <v/>
      </c>
      <c r="J554" s="10" t="str">
        <f t="shared" si="135"/>
        <v/>
      </c>
      <c r="K554" s="12" t="str">
        <f t="shared" si="136"/>
        <v/>
      </c>
      <c r="L554" s="10" t="str">
        <f t="shared" si="137"/>
        <v/>
      </c>
      <c r="M554" s="13" t="str">
        <f t="shared" si="138"/>
        <v/>
      </c>
      <c r="N554" s="14" t="str">
        <f t="shared" si="139"/>
        <v/>
      </c>
      <c r="O554" s="14" t="str">
        <f t="shared" si="140"/>
        <v/>
      </c>
      <c r="P554" s="15">
        <v>552</v>
      </c>
      <c r="Q554" s="8" t="str">
        <f t="shared" si="141"/>
        <v/>
      </c>
      <c r="R554" s="201"/>
      <c r="S554" s="22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x14ac:dyDescent="0.25">
      <c r="A555" s="8">
        <f t="shared" si="129"/>
        <v>0</v>
      </c>
      <c r="B555" s="7"/>
      <c r="C555" s="7"/>
      <c r="D555" s="10" t="str">
        <f t="shared" si="130"/>
        <v/>
      </c>
      <c r="E555" s="10" t="str">
        <f t="shared" si="131"/>
        <v/>
      </c>
      <c r="F555" s="10" t="str">
        <f t="shared" si="132"/>
        <v/>
      </c>
      <c r="G555" s="10" t="str">
        <f t="shared" si="142"/>
        <v/>
      </c>
      <c r="H555" s="10" t="str">
        <f t="shared" si="133"/>
        <v/>
      </c>
      <c r="I555" s="10" t="str">
        <f t="shared" si="134"/>
        <v/>
      </c>
      <c r="J555" s="10" t="str">
        <f t="shared" si="135"/>
        <v/>
      </c>
      <c r="K555" s="12" t="str">
        <f t="shared" si="136"/>
        <v/>
      </c>
      <c r="L555" s="10" t="str">
        <f t="shared" si="137"/>
        <v/>
      </c>
      <c r="M555" s="13" t="str">
        <f t="shared" si="138"/>
        <v/>
      </c>
      <c r="N555" s="14" t="str">
        <f t="shared" si="139"/>
        <v/>
      </c>
      <c r="O555" s="14" t="str">
        <f t="shared" si="140"/>
        <v/>
      </c>
      <c r="P555" s="15">
        <v>553</v>
      </c>
      <c r="Q555" s="8" t="str">
        <f t="shared" si="141"/>
        <v/>
      </c>
      <c r="R555" s="201"/>
      <c r="S555" s="22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x14ac:dyDescent="0.25">
      <c r="A556" s="8">
        <f t="shared" si="129"/>
        <v>0</v>
      </c>
      <c r="B556" s="9"/>
      <c r="C556" s="9"/>
      <c r="D556" s="10" t="str">
        <f t="shared" si="130"/>
        <v/>
      </c>
      <c r="E556" s="10" t="str">
        <f t="shared" si="131"/>
        <v/>
      </c>
      <c r="F556" s="10" t="str">
        <f t="shared" si="132"/>
        <v/>
      </c>
      <c r="G556" s="10" t="str">
        <f t="shared" si="142"/>
        <v/>
      </c>
      <c r="H556" s="10" t="str">
        <f t="shared" si="133"/>
        <v/>
      </c>
      <c r="I556" s="10" t="str">
        <f t="shared" si="134"/>
        <v/>
      </c>
      <c r="J556" s="10" t="str">
        <f t="shared" si="135"/>
        <v/>
      </c>
      <c r="K556" s="12" t="str">
        <f t="shared" si="136"/>
        <v/>
      </c>
      <c r="L556" s="10" t="str">
        <f t="shared" si="137"/>
        <v/>
      </c>
      <c r="M556" s="13" t="str">
        <f t="shared" si="138"/>
        <v/>
      </c>
      <c r="N556" s="14" t="str">
        <f t="shared" si="139"/>
        <v/>
      </c>
      <c r="O556" s="14" t="str">
        <f t="shared" si="140"/>
        <v/>
      </c>
      <c r="P556" s="15">
        <v>554</v>
      </c>
      <c r="Q556" s="8" t="str">
        <f t="shared" si="141"/>
        <v/>
      </c>
      <c r="R556" s="201"/>
      <c r="S556" s="22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x14ac:dyDescent="0.25">
      <c r="A557" s="8">
        <f t="shared" si="129"/>
        <v>0</v>
      </c>
      <c r="B557" s="9"/>
      <c r="C557" s="9"/>
      <c r="D557" s="10" t="str">
        <f t="shared" si="130"/>
        <v/>
      </c>
      <c r="E557" s="10" t="str">
        <f t="shared" si="131"/>
        <v/>
      </c>
      <c r="F557" s="10" t="str">
        <f t="shared" si="132"/>
        <v/>
      </c>
      <c r="G557" s="10" t="str">
        <f t="shared" si="142"/>
        <v/>
      </c>
      <c r="H557" s="10" t="str">
        <f t="shared" si="133"/>
        <v/>
      </c>
      <c r="I557" s="10" t="str">
        <f t="shared" si="134"/>
        <v/>
      </c>
      <c r="J557" s="10" t="str">
        <f t="shared" si="135"/>
        <v/>
      </c>
      <c r="K557" s="12" t="str">
        <f t="shared" si="136"/>
        <v/>
      </c>
      <c r="L557" s="10" t="str">
        <f t="shared" si="137"/>
        <v/>
      </c>
      <c r="M557" s="13" t="str">
        <f t="shared" si="138"/>
        <v/>
      </c>
      <c r="N557" s="14" t="str">
        <f t="shared" si="139"/>
        <v/>
      </c>
      <c r="O557" s="14" t="str">
        <f t="shared" si="140"/>
        <v/>
      </c>
      <c r="P557" s="15">
        <v>555</v>
      </c>
      <c r="Q557" s="8" t="str">
        <f t="shared" si="141"/>
        <v/>
      </c>
      <c r="R557" s="201"/>
      <c r="S557" s="22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x14ac:dyDescent="0.25">
      <c r="A558" s="8">
        <f t="shared" si="129"/>
        <v>0</v>
      </c>
      <c r="B558" s="9"/>
      <c r="C558" s="9"/>
      <c r="D558" s="10" t="str">
        <f t="shared" si="130"/>
        <v/>
      </c>
      <c r="E558" s="10" t="str">
        <f t="shared" si="131"/>
        <v/>
      </c>
      <c r="F558" s="10" t="str">
        <f t="shared" si="132"/>
        <v/>
      </c>
      <c r="G558" s="10" t="str">
        <f t="shared" si="142"/>
        <v/>
      </c>
      <c r="H558" s="10" t="str">
        <f t="shared" si="133"/>
        <v/>
      </c>
      <c r="I558" s="10" t="str">
        <f t="shared" si="134"/>
        <v/>
      </c>
      <c r="J558" s="10" t="str">
        <f t="shared" si="135"/>
        <v/>
      </c>
      <c r="K558" s="12" t="str">
        <f t="shared" si="136"/>
        <v/>
      </c>
      <c r="L558" s="10" t="str">
        <f t="shared" si="137"/>
        <v/>
      </c>
      <c r="M558" s="13" t="str">
        <f t="shared" si="138"/>
        <v/>
      </c>
      <c r="N558" s="14" t="str">
        <f t="shared" si="139"/>
        <v/>
      </c>
      <c r="O558" s="14" t="str">
        <f t="shared" si="140"/>
        <v/>
      </c>
      <c r="P558" s="15">
        <v>556</v>
      </c>
      <c r="Q558" s="8" t="str">
        <f t="shared" si="141"/>
        <v/>
      </c>
      <c r="R558" s="201"/>
      <c r="S558" s="22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x14ac:dyDescent="0.25">
      <c r="A559" s="8">
        <f t="shared" si="129"/>
        <v>0</v>
      </c>
      <c r="B559" s="9"/>
      <c r="C559" s="9"/>
      <c r="D559" s="10" t="str">
        <f t="shared" si="130"/>
        <v/>
      </c>
      <c r="E559" s="10" t="str">
        <f t="shared" si="131"/>
        <v/>
      </c>
      <c r="F559" s="10" t="str">
        <f t="shared" si="132"/>
        <v/>
      </c>
      <c r="G559" s="10" t="str">
        <f t="shared" si="142"/>
        <v/>
      </c>
      <c r="H559" s="10" t="str">
        <f t="shared" si="133"/>
        <v/>
      </c>
      <c r="I559" s="10" t="str">
        <f t="shared" si="134"/>
        <v/>
      </c>
      <c r="J559" s="10" t="str">
        <f t="shared" si="135"/>
        <v/>
      </c>
      <c r="K559" s="12" t="str">
        <f t="shared" si="136"/>
        <v/>
      </c>
      <c r="L559" s="10" t="str">
        <f t="shared" si="137"/>
        <v/>
      </c>
      <c r="M559" s="13" t="str">
        <f t="shared" si="138"/>
        <v/>
      </c>
      <c r="N559" s="14" t="str">
        <f t="shared" si="139"/>
        <v/>
      </c>
      <c r="O559" s="14" t="str">
        <f t="shared" si="140"/>
        <v/>
      </c>
      <c r="P559" s="15">
        <v>557</v>
      </c>
      <c r="Q559" s="8" t="str">
        <f t="shared" si="141"/>
        <v/>
      </c>
      <c r="R559" s="201"/>
      <c r="S559" s="22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x14ac:dyDescent="0.25">
      <c r="A560" s="8">
        <f t="shared" si="129"/>
        <v>0</v>
      </c>
      <c r="B560" s="9"/>
      <c r="C560" s="9"/>
      <c r="D560" s="10" t="str">
        <f t="shared" si="130"/>
        <v/>
      </c>
      <c r="E560" s="10" t="str">
        <f t="shared" si="131"/>
        <v/>
      </c>
      <c r="F560" s="10" t="str">
        <f t="shared" si="132"/>
        <v/>
      </c>
      <c r="G560" s="10" t="str">
        <f t="shared" si="142"/>
        <v/>
      </c>
      <c r="H560" s="10" t="str">
        <f t="shared" si="133"/>
        <v/>
      </c>
      <c r="I560" s="10" t="str">
        <f t="shared" si="134"/>
        <v/>
      </c>
      <c r="J560" s="10" t="str">
        <f t="shared" si="135"/>
        <v/>
      </c>
      <c r="K560" s="12" t="str">
        <f t="shared" si="136"/>
        <v/>
      </c>
      <c r="L560" s="10" t="str">
        <f t="shared" si="137"/>
        <v/>
      </c>
      <c r="M560" s="13" t="str">
        <f t="shared" si="138"/>
        <v/>
      </c>
      <c r="N560" s="14" t="str">
        <f t="shared" si="139"/>
        <v/>
      </c>
      <c r="O560" s="14" t="str">
        <f t="shared" si="140"/>
        <v/>
      </c>
      <c r="P560" s="15">
        <v>558</v>
      </c>
      <c r="Q560" s="8" t="str">
        <f t="shared" si="141"/>
        <v/>
      </c>
      <c r="R560" s="201"/>
      <c r="S560" s="22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x14ac:dyDescent="0.25">
      <c r="A561" s="8">
        <f t="shared" si="129"/>
        <v>0</v>
      </c>
      <c r="B561" s="9"/>
      <c r="C561" s="9"/>
      <c r="D561" s="10" t="str">
        <f t="shared" si="130"/>
        <v/>
      </c>
      <c r="E561" s="10" t="str">
        <f t="shared" si="131"/>
        <v/>
      </c>
      <c r="F561" s="10" t="str">
        <f t="shared" si="132"/>
        <v/>
      </c>
      <c r="G561" s="10" t="str">
        <f t="shared" si="142"/>
        <v/>
      </c>
      <c r="H561" s="10" t="str">
        <f t="shared" si="133"/>
        <v/>
      </c>
      <c r="I561" s="10" t="str">
        <f t="shared" si="134"/>
        <v/>
      </c>
      <c r="J561" s="10" t="str">
        <f t="shared" si="135"/>
        <v/>
      </c>
      <c r="K561" s="12" t="str">
        <f t="shared" si="136"/>
        <v/>
      </c>
      <c r="L561" s="10" t="str">
        <f t="shared" si="137"/>
        <v/>
      </c>
      <c r="M561" s="13" t="str">
        <f t="shared" si="138"/>
        <v/>
      </c>
      <c r="N561" s="14" t="str">
        <f t="shared" si="139"/>
        <v/>
      </c>
      <c r="O561" s="14" t="str">
        <f t="shared" si="140"/>
        <v/>
      </c>
      <c r="P561" s="15">
        <v>559</v>
      </c>
      <c r="Q561" s="8" t="str">
        <f t="shared" si="141"/>
        <v/>
      </c>
      <c r="R561" s="201"/>
      <c r="S561" s="22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x14ac:dyDescent="0.25">
      <c r="A562" s="8">
        <f t="shared" si="129"/>
        <v>0</v>
      </c>
      <c r="B562" s="9"/>
      <c r="C562" s="9"/>
      <c r="D562" s="10" t="str">
        <f t="shared" si="130"/>
        <v/>
      </c>
      <c r="E562" s="10" t="str">
        <f t="shared" si="131"/>
        <v/>
      </c>
      <c r="F562" s="10" t="str">
        <f t="shared" si="132"/>
        <v/>
      </c>
      <c r="G562" s="10" t="str">
        <f t="shared" si="142"/>
        <v/>
      </c>
      <c r="H562" s="10" t="str">
        <f t="shared" si="133"/>
        <v/>
      </c>
      <c r="I562" s="10" t="str">
        <f t="shared" si="134"/>
        <v/>
      </c>
      <c r="J562" s="10" t="str">
        <f t="shared" si="135"/>
        <v/>
      </c>
      <c r="K562" s="12" t="str">
        <f t="shared" si="136"/>
        <v/>
      </c>
      <c r="L562" s="10" t="str">
        <f t="shared" si="137"/>
        <v/>
      </c>
      <c r="M562" s="13" t="str">
        <f t="shared" si="138"/>
        <v/>
      </c>
      <c r="N562" s="14" t="str">
        <f t="shared" si="139"/>
        <v/>
      </c>
      <c r="O562" s="14" t="str">
        <f t="shared" si="140"/>
        <v/>
      </c>
      <c r="P562" s="15">
        <v>560</v>
      </c>
      <c r="Q562" s="8" t="str">
        <f t="shared" si="141"/>
        <v/>
      </c>
      <c r="R562" s="201"/>
      <c r="S562" s="22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x14ac:dyDescent="0.25">
      <c r="A563" s="8">
        <f t="shared" si="129"/>
        <v>0</v>
      </c>
      <c r="B563" s="9"/>
      <c r="C563" s="9"/>
      <c r="D563" s="10" t="str">
        <f t="shared" si="130"/>
        <v/>
      </c>
      <c r="E563" s="10" t="str">
        <f t="shared" si="131"/>
        <v/>
      </c>
      <c r="F563" s="10" t="str">
        <f t="shared" si="132"/>
        <v/>
      </c>
      <c r="G563" s="10" t="str">
        <f t="shared" si="142"/>
        <v/>
      </c>
      <c r="H563" s="10" t="str">
        <f t="shared" si="133"/>
        <v/>
      </c>
      <c r="I563" s="10" t="str">
        <f t="shared" si="134"/>
        <v/>
      </c>
      <c r="J563" s="10" t="str">
        <f t="shared" si="135"/>
        <v/>
      </c>
      <c r="K563" s="12" t="str">
        <f t="shared" si="136"/>
        <v/>
      </c>
      <c r="L563" s="10" t="str">
        <f t="shared" si="137"/>
        <v/>
      </c>
      <c r="M563" s="13" t="str">
        <f t="shared" si="138"/>
        <v/>
      </c>
      <c r="N563" s="14" t="str">
        <f t="shared" si="139"/>
        <v/>
      </c>
      <c r="O563" s="14" t="str">
        <f t="shared" si="140"/>
        <v/>
      </c>
      <c r="P563" s="15">
        <v>561</v>
      </c>
      <c r="Q563" s="8" t="str">
        <f t="shared" si="141"/>
        <v/>
      </c>
      <c r="R563" s="201"/>
      <c r="S563" s="22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x14ac:dyDescent="0.25">
      <c r="A564" s="8">
        <f t="shared" si="129"/>
        <v>0</v>
      </c>
      <c r="B564" s="9"/>
      <c r="C564" s="9"/>
      <c r="D564" s="10" t="str">
        <f t="shared" si="130"/>
        <v/>
      </c>
      <c r="E564" s="10" t="str">
        <f t="shared" si="131"/>
        <v/>
      </c>
      <c r="F564" s="10" t="str">
        <f t="shared" si="132"/>
        <v/>
      </c>
      <c r="G564" s="10" t="str">
        <f t="shared" si="142"/>
        <v/>
      </c>
      <c r="H564" s="10" t="str">
        <f t="shared" si="133"/>
        <v/>
      </c>
      <c r="I564" s="10" t="str">
        <f t="shared" si="134"/>
        <v/>
      </c>
      <c r="J564" s="10" t="str">
        <f t="shared" si="135"/>
        <v/>
      </c>
      <c r="K564" s="12" t="str">
        <f t="shared" si="136"/>
        <v/>
      </c>
      <c r="L564" s="10" t="str">
        <f t="shared" si="137"/>
        <v/>
      </c>
      <c r="M564" s="13" t="str">
        <f t="shared" si="138"/>
        <v/>
      </c>
      <c r="N564" s="14" t="str">
        <f t="shared" si="139"/>
        <v/>
      </c>
      <c r="O564" s="14" t="str">
        <f t="shared" si="140"/>
        <v/>
      </c>
      <c r="P564" s="15">
        <v>562</v>
      </c>
      <c r="Q564" s="8" t="str">
        <f t="shared" si="141"/>
        <v/>
      </c>
      <c r="R564" s="201"/>
      <c r="S564" s="22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x14ac:dyDescent="0.25">
      <c r="A565" s="8">
        <f t="shared" si="129"/>
        <v>0</v>
      </c>
      <c r="B565" s="9"/>
      <c r="C565" s="9"/>
      <c r="D565" s="10" t="str">
        <f t="shared" si="130"/>
        <v/>
      </c>
      <c r="E565" s="10" t="str">
        <f t="shared" si="131"/>
        <v/>
      </c>
      <c r="F565" s="10" t="str">
        <f t="shared" si="132"/>
        <v/>
      </c>
      <c r="G565" s="10" t="str">
        <f t="shared" si="142"/>
        <v/>
      </c>
      <c r="H565" s="10" t="str">
        <f t="shared" si="133"/>
        <v/>
      </c>
      <c r="I565" s="10" t="str">
        <f t="shared" si="134"/>
        <v/>
      </c>
      <c r="J565" s="10" t="str">
        <f t="shared" si="135"/>
        <v/>
      </c>
      <c r="K565" s="12" t="str">
        <f t="shared" si="136"/>
        <v/>
      </c>
      <c r="L565" s="10" t="str">
        <f t="shared" si="137"/>
        <v/>
      </c>
      <c r="M565" s="13" t="str">
        <f t="shared" si="138"/>
        <v/>
      </c>
      <c r="N565" s="14" t="str">
        <f t="shared" si="139"/>
        <v/>
      </c>
      <c r="O565" s="14" t="str">
        <f t="shared" si="140"/>
        <v/>
      </c>
      <c r="P565" s="15">
        <v>563</v>
      </c>
      <c r="Q565" s="8" t="str">
        <f t="shared" si="141"/>
        <v/>
      </c>
      <c r="R565" s="201"/>
      <c r="S565" s="22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x14ac:dyDescent="0.25">
      <c r="A566" s="8">
        <f t="shared" si="129"/>
        <v>0</v>
      </c>
      <c r="B566" s="9"/>
      <c r="C566" s="9"/>
      <c r="D566" s="10" t="str">
        <f t="shared" si="130"/>
        <v/>
      </c>
      <c r="E566" s="10" t="str">
        <f t="shared" si="131"/>
        <v/>
      </c>
      <c r="F566" s="10" t="str">
        <f t="shared" si="132"/>
        <v/>
      </c>
      <c r="G566" s="10" t="str">
        <f t="shared" si="142"/>
        <v/>
      </c>
      <c r="H566" s="10" t="str">
        <f t="shared" si="133"/>
        <v/>
      </c>
      <c r="I566" s="10" t="str">
        <f t="shared" si="134"/>
        <v/>
      </c>
      <c r="J566" s="10" t="str">
        <f t="shared" si="135"/>
        <v/>
      </c>
      <c r="K566" s="12" t="str">
        <f t="shared" si="136"/>
        <v/>
      </c>
      <c r="L566" s="10" t="str">
        <f t="shared" si="137"/>
        <v/>
      </c>
      <c r="M566" s="13" t="str">
        <f t="shared" si="138"/>
        <v/>
      </c>
      <c r="N566" s="14" t="str">
        <f t="shared" si="139"/>
        <v/>
      </c>
      <c r="O566" s="14" t="str">
        <f t="shared" si="140"/>
        <v/>
      </c>
      <c r="P566" s="15">
        <v>564</v>
      </c>
      <c r="Q566" s="8" t="str">
        <f t="shared" si="141"/>
        <v/>
      </c>
      <c r="R566" s="201"/>
      <c r="S566" s="22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x14ac:dyDescent="0.25">
      <c r="A567" s="8">
        <f t="shared" si="129"/>
        <v>0</v>
      </c>
      <c r="B567" s="9"/>
      <c r="C567" s="9"/>
      <c r="D567" s="10" t="str">
        <f t="shared" si="130"/>
        <v/>
      </c>
      <c r="E567" s="10" t="str">
        <f t="shared" si="131"/>
        <v/>
      </c>
      <c r="F567" s="10" t="str">
        <f t="shared" si="132"/>
        <v/>
      </c>
      <c r="G567" s="10" t="str">
        <f t="shared" si="142"/>
        <v/>
      </c>
      <c r="H567" s="10" t="str">
        <f t="shared" si="133"/>
        <v/>
      </c>
      <c r="I567" s="10" t="str">
        <f t="shared" si="134"/>
        <v/>
      </c>
      <c r="J567" s="10" t="str">
        <f t="shared" si="135"/>
        <v/>
      </c>
      <c r="K567" s="12" t="str">
        <f t="shared" si="136"/>
        <v/>
      </c>
      <c r="L567" s="10" t="str">
        <f t="shared" si="137"/>
        <v/>
      </c>
      <c r="M567" s="13" t="str">
        <f t="shared" si="138"/>
        <v/>
      </c>
      <c r="N567" s="14" t="str">
        <f t="shared" si="139"/>
        <v/>
      </c>
      <c r="O567" s="14" t="str">
        <f t="shared" si="140"/>
        <v/>
      </c>
      <c r="P567" s="15">
        <v>565</v>
      </c>
      <c r="Q567" s="8" t="str">
        <f t="shared" si="141"/>
        <v/>
      </c>
      <c r="R567" s="201"/>
      <c r="S567" s="22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x14ac:dyDescent="0.25">
      <c r="A568" s="8">
        <f t="shared" si="129"/>
        <v>0</v>
      </c>
      <c r="B568" s="9"/>
      <c r="C568" s="9"/>
      <c r="D568" s="10" t="str">
        <f t="shared" si="130"/>
        <v/>
      </c>
      <c r="E568" s="10" t="str">
        <f t="shared" si="131"/>
        <v/>
      </c>
      <c r="F568" s="10" t="str">
        <f t="shared" si="132"/>
        <v/>
      </c>
      <c r="G568" s="10" t="str">
        <f t="shared" si="142"/>
        <v/>
      </c>
      <c r="H568" s="10" t="str">
        <f t="shared" si="133"/>
        <v/>
      </c>
      <c r="I568" s="10" t="str">
        <f t="shared" si="134"/>
        <v/>
      </c>
      <c r="J568" s="10" t="str">
        <f t="shared" si="135"/>
        <v/>
      </c>
      <c r="K568" s="12" t="str">
        <f t="shared" si="136"/>
        <v/>
      </c>
      <c r="L568" s="10" t="str">
        <f t="shared" si="137"/>
        <v/>
      </c>
      <c r="M568" s="13" t="str">
        <f t="shared" si="138"/>
        <v/>
      </c>
      <c r="N568" s="14" t="str">
        <f t="shared" si="139"/>
        <v/>
      </c>
      <c r="O568" s="14" t="str">
        <f t="shared" si="140"/>
        <v/>
      </c>
      <c r="P568" s="15">
        <v>566</v>
      </c>
      <c r="Q568" s="8" t="str">
        <f t="shared" si="141"/>
        <v/>
      </c>
      <c r="R568" s="201"/>
      <c r="S568" s="22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x14ac:dyDescent="0.25">
      <c r="A569" s="8">
        <f t="shared" si="129"/>
        <v>0</v>
      </c>
      <c r="B569" s="9"/>
      <c r="C569" s="9"/>
      <c r="D569" s="10" t="str">
        <f t="shared" si="130"/>
        <v/>
      </c>
      <c r="E569" s="10" t="str">
        <f t="shared" si="131"/>
        <v/>
      </c>
      <c r="F569" s="10" t="str">
        <f t="shared" si="132"/>
        <v/>
      </c>
      <c r="G569" s="10" t="str">
        <f t="shared" si="142"/>
        <v/>
      </c>
      <c r="H569" s="10" t="str">
        <f t="shared" si="133"/>
        <v/>
      </c>
      <c r="I569" s="10" t="str">
        <f t="shared" si="134"/>
        <v/>
      </c>
      <c r="J569" s="10" t="str">
        <f t="shared" si="135"/>
        <v/>
      </c>
      <c r="K569" s="12" t="str">
        <f t="shared" si="136"/>
        <v/>
      </c>
      <c r="L569" s="10" t="str">
        <f t="shared" si="137"/>
        <v/>
      </c>
      <c r="M569" s="13" t="str">
        <f t="shared" si="138"/>
        <v/>
      </c>
      <c r="N569" s="14" t="str">
        <f t="shared" si="139"/>
        <v/>
      </c>
      <c r="O569" s="14" t="str">
        <f t="shared" si="140"/>
        <v/>
      </c>
      <c r="P569" s="15">
        <v>567</v>
      </c>
      <c r="Q569" s="8" t="str">
        <f t="shared" si="141"/>
        <v/>
      </c>
      <c r="R569" s="201"/>
      <c r="S569" s="22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x14ac:dyDescent="0.25">
      <c r="A570" s="8">
        <f t="shared" si="129"/>
        <v>0</v>
      </c>
      <c r="B570" s="9"/>
      <c r="C570" s="9"/>
      <c r="D570" s="10" t="str">
        <f t="shared" si="130"/>
        <v/>
      </c>
      <c r="E570" s="10" t="str">
        <f t="shared" si="131"/>
        <v/>
      </c>
      <c r="F570" s="10" t="str">
        <f t="shared" si="132"/>
        <v/>
      </c>
      <c r="G570" s="10" t="str">
        <f t="shared" si="142"/>
        <v/>
      </c>
      <c r="H570" s="10" t="str">
        <f t="shared" si="133"/>
        <v/>
      </c>
      <c r="I570" s="10" t="str">
        <f t="shared" si="134"/>
        <v/>
      </c>
      <c r="J570" s="10" t="str">
        <f t="shared" si="135"/>
        <v/>
      </c>
      <c r="K570" s="12" t="str">
        <f t="shared" si="136"/>
        <v/>
      </c>
      <c r="L570" s="10" t="str">
        <f t="shared" si="137"/>
        <v/>
      </c>
      <c r="M570" s="13" t="str">
        <f t="shared" si="138"/>
        <v/>
      </c>
      <c r="N570" s="14" t="str">
        <f t="shared" si="139"/>
        <v/>
      </c>
      <c r="O570" s="14" t="str">
        <f t="shared" si="140"/>
        <v/>
      </c>
      <c r="P570" s="15">
        <v>568</v>
      </c>
      <c r="Q570" s="8" t="str">
        <f t="shared" si="141"/>
        <v/>
      </c>
      <c r="R570" s="201"/>
      <c r="S570" s="22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x14ac:dyDescent="0.25">
      <c r="A571" s="8">
        <f t="shared" si="129"/>
        <v>0</v>
      </c>
      <c r="B571" s="9"/>
      <c r="C571" s="9"/>
      <c r="D571" s="10" t="str">
        <f t="shared" si="130"/>
        <v/>
      </c>
      <c r="E571" s="10" t="str">
        <f t="shared" si="131"/>
        <v/>
      </c>
      <c r="F571" s="10" t="str">
        <f t="shared" si="132"/>
        <v/>
      </c>
      <c r="G571" s="10" t="str">
        <f t="shared" si="142"/>
        <v/>
      </c>
      <c r="H571" s="10" t="str">
        <f t="shared" si="133"/>
        <v/>
      </c>
      <c r="I571" s="10" t="str">
        <f t="shared" si="134"/>
        <v/>
      </c>
      <c r="J571" s="10" t="str">
        <f t="shared" si="135"/>
        <v/>
      </c>
      <c r="K571" s="12" t="str">
        <f t="shared" si="136"/>
        <v/>
      </c>
      <c r="L571" s="10" t="str">
        <f t="shared" si="137"/>
        <v/>
      </c>
      <c r="M571" s="13" t="str">
        <f t="shared" si="138"/>
        <v/>
      </c>
      <c r="N571" s="14" t="str">
        <f t="shared" si="139"/>
        <v/>
      </c>
      <c r="O571" s="14" t="str">
        <f t="shared" si="140"/>
        <v/>
      </c>
      <c r="P571" s="15">
        <v>569</v>
      </c>
      <c r="Q571" s="8" t="str">
        <f t="shared" si="141"/>
        <v/>
      </c>
      <c r="R571" s="201"/>
      <c r="S571" s="22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x14ac:dyDescent="0.25">
      <c r="A572" s="8">
        <f t="shared" si="129"/>
        <v>0</v>
      </c>
      <c r="B572" s="9"/>
      <c r="C572" s="9"/>
      <c r="D572" s="10" t="str">
        <f t="shared" si="130"/>
        <v/>
      </c>
      <c r="E572" s="10" t="str">
        <f t="shared" si="131"/>
        <v/>
      </c>
      <c r="F572" s="10" t="str">
        <f t="shared" si="132"/>
        <v/>
      </c>
      <c r="G572" s="10" t="str">
        <f t="shared" si="142"/>
        <v/>
      </c>
      <c r="H572" s="10" t="str">
        <f t="shared" si="133"/>
        <v/>
      </c>
      <c r="I572" s="10" t="str">
        <f t="shared" si="134"/>
        <v/>
      </c>
      <c r="J572" s="10" t="str">
        <f t="shared" si="135"/>
        <v/>
      </c>
      <c r="K572" s="12" t="str">
        <f t="shared" si="136"/>
        <v/>
      </c>
      <c r="L572" s="10" t="str">
        <f t="shared" si="137"/>
        <v/>
      </c>
      <c r="M572" s="13" t="str">
        <f t="shared" si="138"/>
        <v/>
      </c>
      <c r="N572" s="14" t="str">
        <f t="shared" si="139"/>
        <v/>
      </c>
      <c r="O572" s="14" t="str">
        <f t="shared" si="140"/>
        <v/>
      </c>
      <c r="P572" s="15">
        <v>570</v>
      </c>
      <c r="Q572" s="8" t="str">
        <f t="shared" si="141"/>
        <v/>
      </c>
      <c r="R572" s="201"/>
      <c r="S572" s="22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x14ac:dyDescent="0.25">
      <c r="A573" s="8">
        <f t="shared" si="129"/>
        <v>0</v>
      </c>
      <c r="B573" s="9"/>
      <c r="C573" s="9"/>
      <c r="D573" s="10" t="str">
        <f t="shared" si="130"/>
        <v/>
      </c>
      <c r="E573" s="10" t="str">
        <f t="shared" si="131"/>
        <v/>
      </c>
      <c r="F573" s="10" t="str">
        <f t="shared" si="132"/>
        <v/>
      </c>
      <c r="G573" s="10" t="str">
        <f t="shared" si="142"/>
        <v/>
      </c>
      <c r="H573" s="10" t="str">
        <f t="shared" si="133"/>
        <v/>
      </c>
      <c r="I573" s="10" t="str">
        <f t="shared" si="134"/>
        <v/>
      </c>
      <c r="J573" s="10" t="str">
        <f t="shared" si="135"/>
        <v/>
      </c>
      <c r="K573" s="12" t="str">
        <f t="shared" si="136"/>
        <v/>
      </c>
      <c r="L573" s="10" t="str">
        <f t="shared" si="137"/>
        <v/>
      </c>
      <c r="M573" s="13" t="str">
        <f t="shared" si="138"/>
        <v/>
      </c>
      <c r="N573" s="14" t="str">
        <f t="shared" si="139"/>
        <v/>
      </c>
      <c r="O573" s="14" t="str">
        <f t="shared" si="140"/>
        <v/>
      </c>
      <c r="P573" s="15">
        <v>571</v>
      </c>
      <c r="Q573" s="8" t="str">
        <f t="shared" si="141"/>
        <v/>
      </c>
      <c r="R573" s="201"/>
      <c r="S573" s="22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x14ac:dyDescent="0.25">
      <c r="A574" s="8">
        <f t="shared" si="129"/>
        <v>0</v>
      </c>
      <c r="B574" s="9"/>
      <c r="C574" s="9"/>
      <c r="D574" s="10" t="str">
        <f t="shared" si="130"/>
        <v/>
      </c>
      <c r="E574" s="10" t="str">
        <f t="shared" si="131"/>
        <v/>
      </c>
      <c r="F574" s="10" t="str">
        <f t="shared" si="132"/>
        <v/>
      </c>
      <c r="G574" s="10" t="str">
        <f t="shared" si="142"/>
        <v/>
      </c>
      <c r="H574" s="10" t="str">
        <f t="shared" si="133"/>
        <v/>
      </c>
      <c r="I574" s="10" t="str">
        <f t="shared" si="134"/>
        <v/>
      </c>
      <c r="J574" s="10" t="str">
        <f t="shared" si="135"/>
        <v/>
      </c>
      <c r="K574" s="12" t="str">
        <f t="shared" si="136"/>
        <v/>
      </c>
      <c r="L574" s="10" t="str">
        <f t="shared" si="137"/>
        <v/>
      </c>
      <c r="M574" s="13" t="str">
        <f t="shared" si="138"/>
        <v/>
      </c>
      <c r="N574" s="14" t="str">
        <f t="shared" si="139"/>
        <v/>
      </c>
      <c r="O574" s="14" t="str">
        <f t="shared" si="140"/>
        <v/>
      </c>
      <c r="P574" s="15">
        <v>572</v>
      </c>
      <c r="Q574" s="8" t="str">
        <f t="shared" si="141"/>
        <v/>
      </c>
      <c r="R574" s="201"/>
      <c r="S574" s="22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x14ac:dyDescent="0.25">
      <c r="A575" s="8">
        <f t="shared" si="129"/>
        <v>0</v>
      </c>
      <c r="B575" s="9"/>
      <c r="C575" s="9"/>
      <c r="D575" s="10" t="str">
        <f t="shared" si="130"/>
        <v/>
      </c>
      <c r="E575" s="10" t="str">
        <f t="shared" si="131"/>
        <v/>
      </c>
      <c r="F575" s="10" t="str">
        <f t="shared" si="132"/>
        <v/>
      </c>
      <c r="G575" s="10" t="str">
        <f t="shared" si="142"/>
        <v/>
      </c>
      <c r="H575" s="10" t="str">
        <f t="shared" si="133"/>
        <v/>
      </c>
      <c r="I575" s="10" t="str">
        <f t="shared" si="134"/>
        <v/>
      </c>
      <c r="J575" s="10" t="str">
        <f t="shared" si="135"/>
        <v/>
      </c>
      <c r="K575" s="12" t="str">
        <f t="shared" si="136"/>
        <v/>
      </c>
      <c r="L575" s="10" t="str">
        <f t="shared" si="137"/>
        <v/>
      </c>
      <c r="M575" s="13" t="str">
        <f t="shared" si="138"/>
        <v/>
      </c>
      <c r="N575" s="14" t="str">
        <f t="shared" si="139"/>
        <v/>
      </c>
      <c r="O575" s="14" t="str">
        <f t="shared" si="140"/>
        <v/>
      </c>
      <c r="P575" s="15">
        <v>573</v>
      </c>
      <c r="Q575" s="8" t="str">
        <f t="shared" si="141"/>
        <v/>
      </c>
      <c r="R575" s="201"/>
      <c r="S575" s="22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x14ac:dyDescent="0.25">
      <c r="A576" s="8">
        <f t="shared" si="129"/>
        <v>0</v>
      </c>
      <c r="B576" s="9"/>
      <c r="C576" s="9"/>
      <c r="D576" s="10" t="str">
        <f t="shared" si="130"/>
        <v/>
      </c>
      <c r="E576" s="10" t="str">
        <f t="shared" si="131"/>
        <v/>
      </c>
      <c r="F576" s="10" t="str">
        <f t="shared" si="132"/>
        <v/>
      </c>
      <c r="G576" s="10" t="str">
        <f t="shared" si="142"/>
        <v/>
      </c>
      <c r="H576" s="10" t="str">
        <f t="shared" si="133"/>
        <v/>
      </c>
      <c r="I576" s="10" t="str">
        <f t="shared" si="134"/>
        <v/>
      </c>
      <c r="J576" s="10" t="str">
        <f t="shared" si="135"/>
        <v/>
      </c>
      <c r="K576" s="12" t="str">
        <f t="shared" si="136"/>
        <v/>
      </c>
      <c r="L576" s="10" t="str">
        <f t="shared" si="137"/>
        <v/>
      </c>
      <c r="M576" s="13" t="str">
        <f t="shared" si="138"/>
        <v/>
      </c>
      <c r="N576" s="14" t="str">
        <f t="shared" si="139"/>
        <v/>
      </c>
      <c r="O576" s="14" t="str">
        <f t="shared" si="140"/>
        <v/>
      </c>
      <c r="P576" s="15">
        <v>574</v>
      </c>
      <c r="Q576" s="8" t="str">
        <f t="shared" si="141"/>
        <v/>
      </c>
      <c r="R576" s="201"/>
      <c r="S576" s="22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x14ac:dyDescent="0.25">
      <c r="A577" s="8">
        <f t="shared" si="129"/>
        <v>0</v>
      </c>
      <c r="B577" s="9"/>
      <c r="C577" s="9"/>
      <c r="D577" s="10" t="str">
        <f t="shared" si="130"/>
        <v/>
      </c>
      <c r="E577" s="10" t="str">
        <f t="shared" si="131"/>
        <v/>
      </c>
      <c r="F577" s="10" t="str">
        <f t="shared" si="132"/>
        <v/>
      </c>
      <c r="G577" s="10" t="str">
        <f t="shared" si="142"/>
        <v/>
      </c>
      <c r="H577" s="10" t="str">
        <f t="shared" si="133"/>
        <v/>
      </c>
      <c r="I577" s="10" t="str">
        <f t="shared" si="134"/>
        <v/>
      </c>
      <c r="J577" s="10" t="str">
        <f t="shared" si="135"/>
        <v/>
      </c>
      <c r="K577" s="12" t="str">
        <f t="shared" si="136"/>
        <v/>
      </c>
      <c r="L577" s="10" t="str">
        <f t="shared" si="137"/>
        <v/>
      </c>
      <c r="M577" s="13" t="str">
        <f t="shared" si="138"/>
        <v/>
      </c>
      <c r="N577" s="14" t="str">
        <f t="shared" si="139"/>
        <v/>
      </c>
      <c r="O577" s="14" t="str">
        <f t="shared" si="140"/>
        <v/>
      </c>
      <c r="P577" s="15">
        <v>575</v>
      </c>
      <c r="Q577" s="8" t="str">
        <f t="shared" si="141"/>
        <v/>
      </c>
      <c r="R577" s="201"/>
      <c r="S577" s="22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x14ac:dyDescent="0.25">
      <c r="A578" s="8">
        <f t="shared" ref="A578:A641" si="143">-B578</f>
        <v>0</v>
      </c>
      <c r="B578" s="9"/>
      <c r="C578" s="9"/>
      <c r="D578" s="10" t="str">
        <f t="shared" ref="D578:D641" si="144">IF(B578=0,"",B578+1/$T$7)</f>
        <v/>
      </c>
      <c r="E578" s="10" t="str">
        <f t="shared" ref="E578:E641" si="145">IF(B578=0,"",$T$18-(LN(1+EXP(-$S$37*(H578-T$18))))/$S$37)</f>
        <v/>
      </c>
      <c r="F578" s="10" t="str">
        <f t="shared" ref="F578:F641" si="146">IF(B578=0,"",B578-E578-G578-V$4*J578)</f>
        <v/>
      </c>
      <c r="G578" s="10" t="str">
        <f t="shared" si="142"/>
        <v/>
      </c>
      <c r="H578" s="10" t="str">
        <f t="shared" ref="H578:H641" si="147">IF(B578=0,"",B578-G578-V$4*J578)</f>
        <v/>
      </c>
      <c r="I578" s="10" t="str">
        <f t="shared" ref="I578:I641" si="148">IF(B578=0,"",B578-H578-V$4*J578)</f>
        <v/>
      </c>
      <c r="J578" s="10" t="str">
        <f t="shared" ref="J578:J641" si="149">IF(B578=0,"",LN(1+EXP($U$37*(B578-$U$39)))/$U$37)</f>
        <v/>
      </c>
      <c r="K578" s="12" t="str">
        <f t="shared" ref="K578:K641" si="150">IF(B578=0,"",-LN(1+EXP($V$41*(B578-$V$39)))/$V$41)</f>
        <v/>
      </c>
      <c r="L578" s="10" t="str">
        <f t="shared" ref="L578:L641" si="151">IF(B578=0,"",$S$41*E578+$S$7+$T$41*F578+$U$41*I578+S$43*(J578+K578))</f>
        <v/>
      </c>
      <c r="M578" s="13" t="str">
        <f t="shared" ref="M578:M641" si="152">IF(B578=0,"",(L578-C578)*(L578-C578))</f>
        <v/>
      </c>
      <c r="N578" s="14" t="str">
        <f t="shared" ref="N578:N641" si="153">IF(B578=0,"",1/V$14*LN(1+EXP(V$14*(B578-V$4*J578-T$39))))</f>
        <v/>
      </c>
      <c r="O578" s="14" t="str">
        <f t="shared" ref="O578:O641" si="154">IF(B578=0,"",(N578-I578)^2)</f>
        <v/>
      </c>
      <c r="P578" s="15">
        <v>576</v>
      </c>
      <c r="Q578" s="8" t="str">
        <f t="shared" ref="Q578:Q641" si="155">IF(B578=0,"",S$7+T$41*F578)</f>
        <v/>
      </c>
      <c r="R578" s="201"/>
      <c r="S578" s="22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x14ac:dyDescent="0.25">
      <c r="A579" s="8">
        <f t="shared" si="143"/>
        <v>0</v>
      </c>
      <c r="B579" s="9"/>
      <c r="C579" s="9"/>
      <c r="D579" s="10" t="str">
        <f t="shared" si="144"/>
        <v/>
      </c>
      <c r="E579" s="10" t="str">
        <f t="shared" si="145"/>
        <v/>
      </c>
      <c r="F579" s="10" t="str">
        <f t="shared" si="146"/>
        <v/>
      </c>
      <c r="G579" s="10" t="str">
        <f t="shared" ref="G579:G642" si="156">IF(B579=0,"",1/2*(B579-V$4*J579+T$37)+1/2*POWER((B579-V$4*J579+T$37)^2-4*V$37*(B579-V$4*J579),0.5))</f>
        <v/>
      </c>
      <c r="H579" s="10" t="str">
        <f t="shared" si="147"/>
        <v/>
      </c>
      <c r="I579" s="10" t="str">
        <f t="shared" si="148"/>
        <v/>
      </c>
      <c r="J579" s="10" t="str">
        <f t="shared" si="149"/>
        <v/>
      </c>
      <c r="K579" s="12" t="str">
        <f t="shared" si="150"/>
        <v/>
      </c>
      <c r="L579" s="10" t="str">
        <f t="shared" si="151"/>
        <v/>
      </c>
      <c r="M579" s="13" t="str">
        <f t="shared" si="152"/>
        <v/>
      </c>
      <c r="N579" s="14" t="str">
        <f t="shared" si="153"/>
        <v/>
      </c>
      <c r="O579" s="14" t="str">
        <f t="shared" si="154"/>
        <v/>
      </c>
      <c r="P579" s="15">
        <v>577</v>
      </c>
      <c r="Q579" s="8" t="str">
        <f t="shared" si="155"/>
        <v/>
      </c>
      <c r="R579" s="201"/>
      <c r="S579" s="22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x14ac:dyDescent="0.25">
      <c r="A580" s="8">
        <f t="shared" si="143"/>
        <v>0</v>
      </c>
      <c r="B580" s="9"/>
      <c r="C580" s="9"/>
      <c r="D580" s="10" t="str">
        <f t="shared" si="144"/>
        <v/>
      </c>
      <c r="E580" s="10" t="str">
        <f t="shared" si="145"/>
        <v/>
      </c>
      <c r="F580" s="10" t="str">
        <f t="shared" si="146"/>
        <v/>
      </c>
      <c r="G580" s="10" t="str">
        <f t="shared" si="156"/>
        <v/>
      </c>
      <c r="H580" s="10" t="str">
        <f t="shared" si="147"/>
        <v/>
      </c>
      <c r="I580" s="10" t="str">
        <f t="shared" si="148"/>
        <v/>
      </c>
      <c r="J580" s="10" t="str">
        <f t="shared" si="149"/>
        <v/>
      </c>
      <c r="K580" s="12" t="str">
        <f t="shared" si="150"/>
        <v/>
      </c>
      <c r="L580" s="10" t="str">
        <f t="shared" si="151"/>
        <v/>
      </c>
      <c r="M580" s="13" t="str">
        <f t="shared" si="152"/>
        <v/>
      </c>
      <c r="N580" s="14" t="str">
        <f t="shared" si="153"/>
        <v/>
      </c>
      <c r="O580" s="14" t="str">
        <f t="shared" si="154"/>
        <v/>
      </c>
      <c r="P580" s="15">
        <v>578</v>
      </c>
      <c r="Q580" s="8" t="str">
        <f t="shared" si="155"/>
        <v/>
      </c>
      <c r="R580" s="201"/>
      <c r="S580" s="22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x14ac:dyDescent="0.25">
      <c r="A581" s="8">
        <f t="shared" si="143"/>
        <v>0</v>
      </c>
      <c r="B581" s="9"/>
      <c r="C581" s="9"/>
      <c r="D581" s="10" t="str">
        <f t="shared" si="144"/>
        <v/>
      </c>
      <c r="E581" s="10" t="str">
        <f t="shared" si="145"/>
        <v/>
      </c>
      <c r="F581" s="10" t="str">
        <f t="shared" si="146"/>
        <v/>
      </c>
      <c r="G581" s="10" t="str">
        <f t="shared" si="156"/>
        <v/>
      </c>
      <c r="H581" s="10" t="str">
        <f t="shared" si="147"/>
        <v/>
      </c>
      <c r="I581" s="10" t="str">
        <f t="shared" si="148"/>
        <v/>
      </c>
      <c r="J581" s="10" t="str">
        <f t="shared" si="149"/>
        <v/>
      </c>
      <c r="K581" s="12" t="str">
        <f t="shared" si="150"/>
        <v/>
      </c>
      <c r="L581" s="10" t="str">
        <f t="shared" si="151"/>
        <v/>
      </c>
      <c r="M581" s="13" t="str">
        <f t="shared" si="152"/>
        <v/>
      </c>
      <c r="N581" s="14" t="str">
        <f t="shared" si="153"/>
        <v/>
      </c>
      <c r="O581" s="14" t="str">
        <f t="shared" si="154"/>
        <v/>
      </c>
      <c r="P581" s="15">
        <v>579</v>
      </c>
      <c r="Q581" s="8" t="str">
        <f t="shared" si="155"/>
        <v/>
      </c>
      <c r="R581" s="201"/>
      <c r="S581" s="22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x14ac:dyDescent="0.25">
      <c r="A582" s="8">
        <f t="shared" si="143"/>
        <v>0</v>
      </c>
      <c r="B582" s="9"/>
      <c r="C582" s="9"/>
      <c r="D582" s="10" t="str">
        <f t="shared" si="144"/>
        <v/>
      </c>
      <c r="E582" s="10" t="str">
        <f t="shared" si="145"/>
        <v/>
      </c>
      <c r="F582" s="10" t="str">
        <f t="shared" si="146"/>
        <v/>
      </c>
      <c r="G582" s="10" t="str">
        <f t="shared" si="156"/>
        <v/>
      </c>
      <c r="H582" s="10" t="str">
        <f t="shared" si="147"/>
        <v/>
      </c>
      <c r="I582" s="10" t="str">
        <f t="shared" si="148"/>
        <v/>
      </c>
      <c r="J582" s="10" t="str">
        <f t="shared" si="149"/>
        <v/>
      </c>
      <c r="K582" s="12" t="str">
        <f t="shared" si="150"/>
        <v/>
      </c>
      <c r="L582" s="10" t="str">
        <f t="shared" si="151"/>
        <v/>
      </c>
      <c r="M582" s="13" t="str">
        <f t="shared" si="152"/>
        <v/>
      </c>
      <c r="N582" s="14" t="str">
        <f t="shared" si="153"/>
        <v/>
      </c>
      <c r="O582" s="14" t="str">
        <f t="shared" si="154"/>
        <v/>
      </c>
      <c r="P582" s="15">
        <v>580</v>
      </c>
      <c r="Q582" s="8" t="str">
        <f t="shared" si="155"/>
        <v/>
      </c>
      <c r="R582" s="201"/>
      <c r="S582" s="22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x14ac:dyDescent="0.25">
      <c r="A583" s="8">
        <f t="shared" si="143"/>
        <v>0</v>
      </c>
      <c r="B583" s="9"/>
      <c r="C583" s="9"/>
      <c r="D583" s="10" t="str">
        <f t="shared" si="144"/>
        <v/>
      </c>
      <c r="E583" s="10" t="str">
        <f t="shared" si="145"/>
        <v/>
      </c>
      <c r="F583" s="10" t="str">
        <f t="shared" si="146"/>
        <v/>
      </c>
      <c r="G583" s="10" t="str">
        <f t="shared" si="156"/>
        <v/>
      </c>
      <c r="H583" s="10" t="str">
        <f t="shared" si="147"/>
        <v/>
      </c>
      <c r="I583" s="10" t="str">
        <f t="shared" si="148"/>
        <v/>
      </c>
      <c r="J583" s="10" t="str">
        <f t="shared" si="149"/>
        <v/>
      </c>
      <c r="K583" s="12" t="str">
        <f t="shared" si="150"/>
        <v/>
      </c>
      <c r="L583" s="10" t="str">
        <f t="shared" si="151"/>
        <v/>
      </c>
      <c r="M583" s="13" t="str">
        <f t="shared" si="152"/>
        <v/>
      </c>
      <c r="N583" s="14" t="str">
        <f t="shared" si="153"/>
        <v/>
      </c>
      <c r="O583" s="14" t="str">
        <f t="shared" si="154"/>
        <v/>
      </c>
      <c r="P583" s="15">
        <v>581</v>
      </c>
      <c r="Q583" s="8" t="str">
        <f t="shared" si="155"/>
        <v/>
      </c>
      <c r="R583" s="201"/>
      <c r="S583" s="22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x14ac:dyDescent="0.25">
      <c r="A584" s="8">
        <f t="shared" si="143"/>
        <v>0</v>
      </c>
      <c r="B584" s="9"/>
      <c r="C584" s="9"/>
      <c r="D584" s="10" t="str">
        <f t="shared" si="144"/>
        <v/>
      </c>
      <c r="E584" s="10" t="str">
        <f t="shared" si="145"/>
        <v/>
      </c>
      <c r="F584" s="10" t="str">
        <f t="shared" si="146"/>
        <v/>
      </c>
      <c r="G584" s="10" t="str">
        <f t="shared" si="156"/>
        <v/>
      </c>
      <c r="H584" s="10" t="str">
        <f t="shared" si="147"/>
        <v/>
      </c>
      <c r="I584" s="10" t="str">
        <f t="shared" si="148"/>
        <v/>
      </c>
      <c r="J584" s="10" t="str">
        <f t="shared" si="149"/>
        <v/>
      </c>
      <c r="K584" s="12" t="str">
        <f t="shared" si="150"/>
        <v/>
      </c>
      <c r="L584" s="10" t="str">
        <f t="shared" si="151"/>
        <v/>
      </c>
      <c r="M584" s="13" t="str">
        <f t="shared" si="152"/>
        <v/>
      </c>
      <c r="N584" s="14" t="str">
        <f t="shared" si="153"/>
        <v/>
      </c>
      <c r="O584" s="14" t="str">
        <f t="shared" si="154"/>
        <v/>
      </c>
      <c r="P584" s="15">
        <v>582</v>
      </c>
      <c r="Q584" s="8" t="str">
        <f t="shared" si="155"/>
        <v/>
      </c>
      <c r="R584" s="201"/>
      <c r="S584" s="22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x14ac:dyDescent="0.25">
      <c r="A585" s="8">
        <f t="shared" si="143"/>
        <v>0</v>
      </c>
      <c r="B585" s="9"/>
      <c r="C585" s="9"/>
      <c r="D585" s="10" t="str">
        <f t="shared" si="144"/>
        <v/>
      </c>
      <c r="E585" s="10" t="str">
        <f t="shared" si="145"/>
        <v/>
      </c>
      <c r="F585" s="10" t="str">
        <f t="shared" si="146"/>
        <v/>
      </c>
      <c r="G585" s="10" t="str">
        <f t="shared" si="156"/>
        <v/>
      </c>
      <c r="H585" s="10" t="str">
        <f t="shared" si="147"/>
        <v/>
      </c>
      <c r="I585" s="10" t="str">
        <f t="shared" si="148"/>
        <v/>
      </c>
      <c r="J585" s="10" t="str">
        <f t="shared" si="149"/>
        <v/>
      </c>
      <c r="K585" s="12" t="str">
        <f t="shared" si="150"/>
        <v/>
      </c>
      <c r="L585" s="10" t="str">
        <f t="shared" si="151"/>
        <v/>
      </c>
      <c r="M585" s="13" t="str">
        <f t="shared" si="152"/>
        <v/>
      </c>
      <c r="N585" s="14" t="str">
        <f t="shared" si="153"/>
        <v/>
      </c>
      <c r="O585" s="14" t="str">
        <f t="shared" si="154"/>
        <v/>
      </c>
      <c r="P585" s="15">
        <v>583</v>
      </c>
      <c r="Q585" s="8" t="str">
        <f t="shared" si="155"/>
        <v/>
      </c>
      <c r="R585" s="201"/>
      <c r="S585" s="22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x14ac:dyDescent="0.25">
      <c r="A586" s="8">
        <f t="shared" si="143"/>
        <v>0</v>
      </c>
      <c r="B586" s="9"/>
      <c r="C586" s="9"/>
      <c r="D586" s="10" t="str">
        <f t="shared" si="144"/>
        <v/>
      </c>
      <c r="E586" s="10" t="str">
        <f t="shared" si="145"/>
        <v/>
      </c>
      <c r="F586" s="10" t="str">
        <f t="shared" si="146"/>
        <v/>
      </c>
      <c r="G586" s="10" t="str">
        <f t="shared" si="156"/>
        <v/>
      </c>
      <c r="H586" s="10" t="str">
        <f t="shared" si="147"/>
        <v/>
      </c>
      <c r="I586" s="10" t="str">
        <f t="shared" si="148"/>
        <v/>
      </c>
      <c r="J586" s="10" t="str">
        <f t="shared" si="149"/>
        <v/>
      </c>
      <c r="K586" s="12" t="str">
        <f t="shared" si="150"/>
        <v/>
      </c>
      <c r="L586" s="10" t="str">
        <f t="shared" si="151"/>
        <v/>
      </c>
      <c r="M586" s="13" t="str">
        <f t="shared" si="152"/>
        <v/>
      </c>
      <c r="N586" s="14" t="str">
        <f t="shared" si="153"/>
        <v/>
      </c>
      <c r="O586" s="14" t="str">
        <f t="shared" si="154"/>
        <v/>
      </c>
      <c r="P586" s="15">
        <v>584</v>
      </c>
      <c r="Q586" s="8" t="str">
        <f t="shared" si="155"/>
        <v/>
      </c>
      <c r="R586" s="201"/>
      <c r="S586" s="22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x14ac:dyDescent="0.25">
      <c r="A587" s="8">
        <f t="shared" si="143"/>
        <v>0</v>
      </c>
      <c r="B587" s="9"/>
      <c r="C587" s="9"/>
      <c r="D587" s="10" t="str">
        <f t="shared" si="144"/>
        <v/>
      </c>
      <c r="E587" s="10" t="str">
        <f t="shared" si="145"/>
        <v/>
      </c>
      <c r="F587" s="10" t="str">
        <f t="shared" si="146"/>
        <v/>
      </c>
      <c r="G587" s="10" t="str">
        <f t="shared" si="156"/>
        <v/>
      </c>
      <c r="H587" s="10" t="str">
        <f t="shared" si="147"/>
        <v/>
      </c>
      <c r="I587" s="10" t="str">
        <f t="shared" si="148"/>
        <v/>
      </c>
      <c r="J587" s="10" t="str">
        <f t="shared" si="149"/>
        <v/>
      </c>
      <c r="K587" s="12" t="str">
        <f t="shared" si="150"/>
        <v/>
      </c>
      <c r="L587" s="10" t="str">
        <f t="shared" si="151"/>
        <v/>
      </c>
      <c r="M587" s="13" t="str">
        <f t="shared" si="152"/>
        <v/>
      </c>
      <c r="N587" s="14" t="str">
        <f t="shared" si="153"/>
        <v/>
      </c>
      <c r="O587" s="14" t="str">
        <f t="shared" si="154"/>
        <v/>
      </c>
      <c r="P587" s="15">
        <v>585</v>
      </c>
      <c r="Q587" s="8" t="str">
        <f t="shared" si="155"/>
        <v/>
      </c>
      <c r="R587" s="201"/>
      <c r="S587" s="22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x14ac:dyDescent="0.25">
      <c r="A588" s="8">
        <f t="shared" si="143"/>
        <v>0</v>
      </c>
      <c r="B588" s="9"/>
      <c r="C588" s="9"/>
      <c r="D588" s="10" t="str">
        <f t="shared" si="144"/>
        <v/>
      </c>
      <c r="E588" s="10" t="str">
        <f t="shared" si="145"/>
        <v/>
      </c>
      <c r="F588" s="10" t="str">
        <f t="shared" si="146"/>
        <v/>
      </c>
      <c r="G588" s="10" t="str">
        <f t="shared" si="156"/>
        <v/>
      </c>
      <c r="H588" s="10" t="str">
        <f t="shared" si="147"/>
        <v/>
      </c>
      <c r="I588" s="10" t="str">
        <f t="shared" si="148"/>
        <v/>
      </c>
      <c r="J588" s="10" t="str">
        <f t="shared" si="149"/>
        <v/>
      </c>
      <c r="K588" s="12" t="str">
        <f t="shared" si="150"/>
        <v/>
      </c>
      <c r="L588" s="10" t="str">
        <f t="shared" si="151"/>
        <v/>
      </c>
      <c r="M588" s="13" t="str">
        <f t="shared" si="152"/>
        <v/>
      </c>
      <c r="N588" s="14" t="str">
        <f t="shared" si="153"/>
        <v/>
      </c>
      <c r="O588" s="14" t="str">
        <f t="shared" si="154"/>
        <v/>
      </c>
      <c r="P588" s="15">
        <v>586</v>
      </c>
      <c r="Q588" s="8" t="str">
        <f t="shared" si="155"/>
        <v/>
      </c>
      <c r="R588" s="201"/>
      <c r="S588" s="22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x14ac:dyDescent="0.25">
      <c r="A589" s="8">
        <f t="shared" si="143"/>
        <v>0</v>
      </c>
      <c r="B589" s="9"/>
      <c r="C589" s="9"/>
      <c r="D589" s="10" t="str">
        <f t="shared" si="144"/>
        <v/>
      </c>
      <c r="E589" s="10" t="str">
        <f t="shared" si="145"/>
        <v/>
      </c>
      <c r="F589" s="10" t="str">
        <f t="shared" si="146"/>
        <v/>
      </c>
      <c r="G589" s="10" t="str">
        <f t="shared" si="156"/>
        <v/>
      </c>
      <c r="H589" s="10" t="str">
        <f t="shared" si="147"/>
        <v/>
      </c>
      <c r="I589" s="10" t="str">
        <f t="shared" si="148"/>
        <v/>
      </c>
      <c r="J589" s="10" t="str">
        <f t="shared" si="149"/>
        <v/>
      </c>
      <c r="K589" s="12" t="str">
        <f t="shared" si="150"/>
        <v/>
      </c>
      <c r="L589" s="10" t="str">
        <f t="shared" si="151"/>
        <v/>
      </c>
      <c r="M589" s="13" t="str">
        <f t="shared" si="152"/>
        <v/>
      </c>
      <c r="N589" s="14" t="str">
        <f t="shared" si="153"/>
        <v/>
      </c>
      <c r="O589" s="14" t="str">
        <f t="shared" si="154"/>
        <v/>
      </c>
      <c r="P589" s="15">
        <v>587</v>
      </c>
      <c r="Q589" s="8" t="str">
        <f t="shared" si="155"/>
        <v/>
      </c>
      <c r="R589" s="201"/>
      <c r="S589" s="22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x14ac:dyDescent="0.25">
      <c r="A590" s="8">
        <f t="shared" si="143"/>
        <v>0</v>
      </c>
      <c r="B590" s="9"/>
      <c r="C590" s="9"/>
      <c r="D590" s="10" t="str">
        <f t="shared" si="144"/>
        <v/>
      </c>
      <c r="E590" s="10" t="str">
        <f t="shared" si="145"/>
        <v/>
      </c>
      <c r="F590" s="10" t="str">
        <f t="shared" si="146"/>
        <v/>
      </c>
      <c r="G590" s="10" t="str">
        <f t="shared" si="156"/>
        <v/>
      </c>
      <c r="H590" s="10" t="str">
        <f t="shared" si="147"/>
        <v/>
      </c>
      <c r="I590" s="10" t="str">
        <f t="shared" si="148"/>
        <v/>
      </c>
      <c r="J590" s="10" t="str">
        <f t="shared" si="149"/>
        <v/>
      </c>
      <c r="K590" s="12" t="str">
        <f t="shared" si="150"/>
        <v/>
      </c>
      <c r="L590" s="10" t="str">
        <f t="shared" si="151"/>
        <v/>
      </c>
      <c r="M590" s="13" t="str">
        <f t="shared" si="152"/>
        <v/>
      </c>
      <c r="N590" s="14" t="str">
        <f t="shared" si="153"/>
        <v/>
      </c>
      <c r="O590" s="14" t="str">
        <f t="shared" si="154"/>
        <v/>
      </c>
      <c r="P590" s="15">
        <v>588</v>
      </c>
      <c r="Q590" s="8" t="str">
        <f t="shared" si="155"/>
        <v/>
      </c>
      <c r="R590" s="201"/>
      <c r="S590" s="22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x14ac:dyDescent="0.25">
      <c r="A591" s="8">
        <f t="shared" si="143"/>
        <v>0</v>
      </c>
      <c r="B591" s="9"/>
      <c r="C591" s="9"/>
      <c r="D591" s="10" t="str">
        <f t="shared" si="144"/>
        <v/>
      </c>
      <c r="E591" s="10" t="str">
        <f t="shared" si="145"/>
        <v/>
      </c>
      <c r="F591" s="10" t="str">
        <f t="shared" si="146"/>
        <v/>
      </c>
      <c r="G591" s="10" t="str">
        <f t="shared" si="156"/>
        <v/>
      </c>
      <c r="H591" s="10" t="str">
        <f t="shared" si="147"/>
        <v/>
      </c>
      <c r="I591" s="10" t="str">
        <f t="shared" si="148"/>
        <v/>
      </c>
      <c r="J591" s="10" t="str">
        <f t="shared" si="149"/>
        <v/>
      </c>
      <c r="K591" s="12" t="str">
        <f t="shared" si="150"/>
        <v/>
      </c>
      <c r="L591" s="10" t="str">
        <f t="shared" si="151"/>
        <v/>
      </c>
      <c r="M591" s="13" t="str">
        <f t="shared" si="152"/>
        <v/>
      </c>
      <c r="N591" s="14" t="str">
        <f t="shared" si="153"/>
        <v/>
      </c>
      <c r="O591" s="14" t="str">
        <f t="shared" si="154"/>
        <v/>
      </c>
      <c r="P591" s="15">
        <v>589</v>
      </c>
      <c r="Q591" s="8" t="str">
        <f t="shared" si="155"/>
        <v/>
      </c>
      <c r="R591" s="201"/>
      <c r="S591" s="22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x14ac:dyDescent="0.25">
      <c r="A592" s="8">
        <f t="shared" si="143"/>
        <v>0</v>
      </c>
      <c r="B592" s="9"/>
      <c r="C592" s="9"/>
      <c r="D592" s="10" t="str">
        <f t="shared" si="144"/>
        <v/>
      </c>
      <c r="E592" s="10" t="str">
        <f t="shared" si="145"/>
        <v/>
      </c>
      <c r="F592" s="10" t="str">
        <f t="shared" si="146"/>
        <v/>
      </c>
      <c r="G592" s="10" t="str">
        <f t="shared" si="156"/>
        <v/>
      </c>
      <c r="H592" s="10" t="str">
        <f t="shared" si="147"/>
        <v/>
      </c>
      <c r="I592" s="10" t="str">
        <f t="shared" si="148"/>
        <v/>
      </c>
      <c r="J592" s="10" t="str">
        <f t="shared" si="149"/>
        <v/>
      </c>
      <c r="K592" s="12" t="str">
        <f t="shared" si="150"/>
        <v/>
      </c>
      <c r="L592" s="10" t="str">
        <f t="shared" si="151"/>
        <v/>
      </c>
      <c r="M592" s="13" t="str">
        <f t="shared" si="152"/>
        <v/>
      </c>
      <c r="N592" s="14" t="str">
        <f t="shared" si="153"/>
        <v/>
      </c>
      <c r="O592" s="14" t="str">
        <f t="shared" si="154"/>
        <v/>
      </c>
      <c r="P592" s="15">
        <v>590</v>
      </c>
      <c r="Q592" s="8" t="str">
        <f t="shared" si="155"/>
        <v/>
      </c>
      <c r="R592" s="201"/>
      <c r="S592" s="22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x14ac:dyDescent="0.25">
      <c r="A593" s="8">
        <f t="shared" si="143"/>
        <v>0</v>
      </c>
      <c r="B593" s="9"/>
      <c r="C593" s="9"/>
      <c r="D593" s="10" t="str">
        <f t="shared" si="144"/>
        <v/>
      </c>
      <c r="E593" s="10" t="str">
        <f t="shared" si="145"/>
        <v/>
      </c>
      <c r="F593" s="10" t="str">
        <f t="shared" si="146"/>
        <v/>
      </c>
      <c r="G593" s="10" t="str">
        <f t="shared" si="156"/>
        <v/>
      </c>
      <c r="H593" s="10" t="str">
        <f t="shared" si="147"/>
        <v/>
      </c>
      <c r="I593" s="10" t="str">
        <f t="shared" si="148"/>
        <v/>
      </c>
      <c r="J593" s="10" t="str">
        <f t="shared" si="149"/>
        <v/>
      </c>
      <c r="K593" s="12" t="str">
        <f t="shared" si="150"/>
        <v/>
      </c>
      <c r="L593" s="10" t="str">
        <f t="shared" si="151"/>
        <v/>
      </c>
      <c r="M593" s="13" t="str">
        <f t="shared" si="152"/>
        <v/>
      </c>
      <c r="N593" s="14" t="str">
        <f t="shared" si="153"/>
        <v/>
      </c>
      <c r="O593" s="14" t="str">
        <f t="shared" si="154"/>
        <v/>
      </c>
      <c r="P593" s="15">
        <v>591</v>
      </c>
      <c r="Q593" s="8" t="str">
        <f t="shared" si="155"/>
        <v/>
      </c>
      <c r="R593" s="201"/>
      <c r="S593" s="22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x14ac:dyDescent="0.25">
      <c r="A594" s="8">
        <f t="shared" si="143"/>
        <v>0</v>
      </c>
      <c r="B594" s="9"/>
      <c r="C594" s="9"/>
      <c r="D594" s="10" t="str">
        <f t="shared" si="144"/>
        <v/>
      </c>
      <c r="E594" s="10" t="str">
        <f t="shared" si="145"/>
        <v/>
      </c>
      <c r="F594" s="10" t="str">
        <f t="shared" si="146"/>
        <v/>
      </c>
      <c r="G594" s="10" t="str">
        <f t="shared" si="156"/>
        <v/>
      </c>
      <c r="H594" s="10" t="str">
        <f t="shared" si="147"/>
        <v/>
      </c>
      <c r="I594" s="10" t="str">
        <f t="shared" si="148"/>
        <v/>
      </c>
      <c r="J594" s="10" t="str">
        <f t="shared" si="149"/>
        <v/>
      </c>
      <c r="K594" s="12" t="str">
        <f t="shared" si="150"/>
        <v/>
      </c>
      <c r="L594" s="10" t="str">
        <f t="shared" si="151"/>
        <v/>
      </c>
      <c r="M594" s="13" t="str">
        <f t="shared" si="152"/>
        <v/>
      </c>
      <c r="N594" s="14" t="str">
        <f t="shared" si="153"/>
        <v/>
      </c>
      <c r="O594" s="14" t="str">
        <f t="shared" si="154"/>
        <v/>
      </c>
      <c r="P594" s="15">
        <v>592</v>
      </c>
      <c r="Q594" s="8" t="str">
        <f t="shared" si="155"/>
        <v/>
      </c>
      <c r="R594" s="201"/>
      <c r="S594" s="22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x14ac:dyDescent="0.25">
      <c r="A595" s="8">
        <f t="shared" si="143"/>
        <v>0</v>
      </c>
      <c r="B595" s="9"/>
      <c r="C595" s="9"/>
      <c r="D595" s="10" t="str">
        <f t="shared" si="144"/>
        <v/>
      </c>
      <c r="E595" s="10" t="str">
        <f t="shared" si="145"/>
        <v/>
      </c>
      <c r="F595" s="10" t="str">
        <f t="shared" si="146"/>
        <v/>
      </c>
      <c r="G595" s="10" t="str">
        <f t="shared" si="156"/>
        <v/>
      </c>
      <c r="H595" s="10" t="str">
        <f t="shared" si="147"/>
        <v/>
      </c>
      <c r="I595" s="10" t="str">
        <f t="shared" si="148"/>
        <v/>
      </c>
      <c r="J595" s="10" t="str">
        <f t="shared" si="149"/>
        <v/>
      </c>
      <c r="K595" s="12" t="str">
        <f t="shared" si="150"/>
        <v/>
      </c>
      <c r="L595" s="10" t="str">
        <f t="shared" si="151"/>
        <v/>
      </c>
      <c r="M595" s="13" t="str">
        <f t="shared" si="152"/>
        <v/>
      </c>
      <c r="N595" s="14" t="str">
        <f t="shared" si="153"/>
        <v/>
      </c>
      <c r="O595" s="14" t="str">
        <f t="shared" si="154"/>
        <v/>
      </c>
      <c r="P595" s="15">
        <v>593</v>
      </c>
      <c r="Q595" s="8" t="str">
        <f t="shared" si="155"/>
        <v/>
      </c>
      <c r="R595" s="201"/>
      <c r="S595" s="22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x14ac:dyDescent="0.25">
      <c r="A596" s="8">
        <f t="shared" si="143"/>
        <v>0</v>
      </c>
      <c r="B596" s="9"/>
      <c r="C596" s="9"/>
      <c r="D596" s="10" t="str">
        <f t="shared" si="144"/>
        <v/>
      </c>
      <c r="E596" s="10" t="str">
        <f t="shared" si="145"/>
        <v/>
      </c>
      <c r="F596" s="10" t="str">
        <f t="shared" si="146"/>
        <v/>
      </c>
      <c r="G596" s="10" t="str">
        <f t="shared" si="156"/>
        <v/>
      </c>
      <c r="H596" s="10" t="str">
        <f t="shared" si="147"/>
        <v/>
      </c>
      <c r="I596" s="10" t="str">
        <f t="shared" si="148"/>
        <v/>
      </c>
      <c r="J596" s="10" t="str">
        <f t="shared" si="149"/>
        <v/>
      </c>
      <c r="K596" s="12" t="str">
        <f t="shared" si="150"/>
        <v/>
      </c>
      <c r="L596" s="10" t="str">
        <f t="shared" si="151"/>
        <v/>
      </c>
      <c r="M596" s="13" t="str">
        <f t="shared" si="152"/>
        <v/>
      </c>
      <c r="N596" s="14" t="str">
        <f t="shared" si="153"/>
        <v/>
      </c>
      <c r="O596" s="14" t="str">
        <f t="shared" si="154"/>
        <v/>
      </c>
      <c r="P596" s="15">
        <v>594</v>
      </c>
      <c r="Q596" s="8" t="str">
        <f t="shared" si="155"/>
        <v/>
      </c>
      <c r="R596" s="201"/>
      <c r="S596" s="22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x14ac:dyDescent="0.25">
      <c r="A597" s="8">
        <f t="shared" si="143"/>
        <v>0</v>
      </c>
      <c r="B597" s="9"/>
      <c r="C597" s="9"/>
      <c r="D597" s="10" t="str">
        <f t="shared" si="144"/>
        <v/>
      </c>
      <c r="E597" s="10" t="str">
        <f t="shared" si="145"/>
        <v/>
      </c>
      <c r="F597" s="10" t="str">
        <f t="shared" si="146"/>
        <v/>
      </c>
      <c r="G597" s="10" t="str">
        <f t="shared" si="156"/>
        <v/>
      </c>
      <c r="H597" s="10" t="str">
        <f t="shared" si="147"/>
        <v/>
      </c>
      <c r="I597" s="10" t="str">
        <f t="shared" si="148"/>
        <v/>
      </c>
      <c r="J597" s="10" t="str">
        <f t="shared" si="149"/>
        <v/>
      </c>
      <c r="K597" s="12" t="str">
        <f t="shared" si="150"/>
        <v/>
      </c>
      <c r="L597" s="10" t="str">
        <f t="shared" si="151"/>
        <v/>
      </c>
      <c r="M597" s="13" t="str">
        <f t="shared" si="152"/>
        <v/>
      </c>
      <c r="N597" s="14" t="str">
        <f t="shared" si="153"/>
        <v/>
      </c>
      <c r="O597" s="14" t="str">
        <f t="shared" si="154"/>
        <v/>
      </c>
      <c r="P597" s="15">
        <v>595</v>
      </c>
      <c r="Q597" s="8" t="str">
        <f t="shared" si="155"/>
        <v/>
      </c>
      <c r="R597" s="201"/>
      <c r="S597" s="22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x14ac:dyDescent="0.25">
      <c r="A598" s="8">
        <f t="shared" si="143"/>
        <v>0</v>
      </c>
      <c r="B598" s="9"/>
      <c r="C598" s="9"/>
      <c r="D598" s="10" t="str">
        <f t="shared" si="144"/>
        <v/>
      </c>
      <c r="E598" s="10" t="str">
        <f t="shared" si="145"/>
        <v/>
      </c>
      <c r="F598" s="10" t="str">
        <f t="shared" si="146"/>
        <v/>
      </c>
      <c r="G598" s="10" t="str">
        <f t="shared" si="156"/>
        <v/>
      </c>
      <c r="H598" s="10" t="str">
        <f t="shared" si="147"/>
        <v/>
      </c>
      <c r="I598" s="10" t="str">
        <f t="shared" si="148"/>
        <v/>
      </c>
      <c r="J598" s="10" t="str">
        <f t="shared" si="149"/>
        <v/>
      </c>
      <c r="K598" s="12" t="str">
        <f t="shared" si="150"/>
        <v/>
      </c>
      <c r="L598" s="10" t="str">
        <f t="shared" si="151"/>
        <v/>
      </c>
      <c r="M598" s="13" t="str">
        <f t="shared" si="152"/>
        <v/>
      </c>
      <c r="N598" s="14" t="str">
        <f t="shared" si="153"/>
        <v/>
      </c>
      <c r="O598" s="14" t="str">
        <f t="shared" si="154"/>
        <v/>
      </c>
      <c r="P598" s="15">
        <v>596</v>
      </c>
      <c r="Q598" s="8" t="str">
        <f t="shared" si="155"/>
        <v/>
      </c>
      <c r="R598" s="201"/>
      <c r="S598" s="22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x14ac:dyDescent="0.25">
      <c r="A599" s="8">
        <f t="shared" si="143"/>
        <v>0</v>
      </c>
      <c r="B599" s="9"/>
      <c r="C599" s="9"/>
      <c r="D599" s="10" t="str">
        <f t="shared" si="144"/>
        <v/>
      </c>
      <c r="E599" s="10" t="str">
        <f t="shared" si="145"/>
        <v/>
      </c>
      <c r="F599" s="10" t="str">
        <f t="shared" si="146"/>
        <v/>
      </c>
      <c r="G599" s="10" t="str">
        <f t="shared" si="156"/>
        <v/>
      </c>
      <c r="H599" s="10" t="str">
        <f t="shared" si="147"/>
        <v/>
      </c>
      <c r="I599" s="10" t="str">
        <f t="shared" si="148"/>
        <v/>
      </c>
      <c r="J599" s="10" t="str">
        <f t="shared" si="149"/>
        <v/>
      </c>
      <c r="K599" s="12" t="str">
        <f t="shared" si="150"/>
        <v/>
      </c>
      <c r="L599" s="10" t="str">
        <f t="shared" si="151"/>
        <v/>
      </c>
      <c r="M599" s="13" t="str">
        <f t="shared" si="152"/>
        <v/>
      </c>
      <c r="N599" s="14" t="str">
        <f t="shared" si="153"/>
        <v/>
      </c>
      <c r="O599" s="14" t="str">
        <f t="shared" si="154"/>
        <v/>
      </c>
      <c r="P599" s="15">
        <v>597</v>
      </c>
      <c r="Q599" s="8" t="str">
        <f t="shared" si="155"/>
        <v/>
      </c>
      <c r="R599" s="201"/>
      <c r="S599" s="22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x14ac:dyDescent="0.25">
      <c r="A600" s="8">
        <f t="shared" si="143"/>
        <v>0</v>
      </c>
      <c r="B600" s="9"/>
      <c r="C600" s="9"/>
      <c r="D600" s="10" t="str">
        <f t="shared" si="144"/>
        <v/>
      </c>
      <c r="E600" s="10" t="str">
        <f t="shared" si="145"/>
        <v/>
      </c>
      <c r="F600" s="10" t="str">
        <f t="shared" si="146"/>
        <v/>
      </c>
      <c r="G600" s="10" t="str">
        <f t="shared" si="156"/>
        <v/>
      </c>
      <c r="H600" s="10" t="str">
        <f t="shared" si="147"/>
        <v/>
      </c>
      <c r="I600" s="10" t="str">
        <f t="shared" si="148"/>
        <v/>
      </c>
      <c r="J600" s="10" t="str">
        <f t="shared" si="149"/>
        <v/>
      </c>
      <c r="K600" s="12" t="str">
        <f t="shared" si="150"/>
        <v/>
      </c>
      <c r="L600" s="10" t="str">
        <f t="shared" si="151"/>
        <v/>
      </c>
      <c r="M600" s="13" t="str">
        <f t="shared" si="152"/>
        <v/>
      </c>
      <c r="N600" s="14" t="str">
        <f t="shared" si="153"/>
        <v/>
      </c>
      <c r="O600" s="14" t="str">
        <f t="shared" si="154"/>
        <v/>
      </c>
      <c r="P600" s="15">
        <v>598</v>
      </c>
      <c r="Q600" s="8" t="str">
        <f t="shared" si="155"/>
        <v/>
      </c>
      <c r="R600" s="201"/>
      <c r="S600" s="22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x14ac:dyDescent="0.25">
      <c r="A601" s="8">
        <f t="shared" si="143"/>
        <v>0</v>
      </c>
      <c r="B601" s="9"/>
      <c r="C601" s="9"/>
      <c r="D601" s="10" t="str">
        <f t="shared" si="144"/>
        <v/>
      </c>
      <c r="E601" s="10" t="str">
        <f t="shared" si="145"/>
        <v/>
      </c>
      <c r="F601" s="10" t="str">
        <f t="shared" si="146"/>
        <v/>
      </c>
      <c r="G601" s="10" t="str">
        <f t="shared" si="156"/>
        <v/>
      </c>
      <c r="H601" s="10" t="str">
        <f t="shared" si="147"/>
        <v/>
      </c>
      <c r="I601" s="10" t="str">
        <f t="shared" si="148"/>
        <v/>
      </c>
      <c r="J601" s="10" t="str">
        <f t="shared" si="149"/>
        <v/>
      </c>
      <c r="K601" s="12" t="str">
        <f t="shared" si="150"/>
        <v/>
      </c>
      <c r="L601" s="10" t="str">
        <f t="shared" si="151"/>
        <v/>
      </c>
      <c r="M601" s="13" t="str">
        <f t="shared" si="152"/>
        <v/>
      </c>
      <c r="N601" s="14" t="str">
        <f t="shared" si="153"/>
        <v/>
      </c>
      <c r="O601" s="14" t="str">
        <f t="shared" si="154"/>
        <v/>
      </c>
      <c r="P601" s="15">
        <v>599</v>
      </c>
      <c r="Q601" s="8" t="str">
        <f t="shared" si="155"/>
        <v/>
      </c>
      <c r="R601" s="201"/>
      <c r="S601" s="22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x14ac:dyDescent="0.25">
      <c r="A602" s="8">
        <f t="shared" si="143"/>
        <v>0</v>
      </c>
      <c r="B602" s="9"/>
      <c r="C602" s="9"/>
      <c r="D602" s="10" t="str">
        <f t="shared" si="144"/>
        <v/>
      </c>
      <c r="E602" s="10" t="str">
        <f t="shared" si="145"/>
        <v/>
      </c>
      <c r="F602" s="10" t="str">
        <f t="shared" si="146"/>
        <v/>
      </c>
      <c r="G602" s="10" t="str">
        <f t="shared" si="156"/>
        <v/>
      </c>
      <c r="H602" s="10" t="str">
        <f t="shared" si="147"/>
        <v/>
      </c>
      <c r="I602" s="10" t="str">
        <f t="shared" si="148"/>
        <v/>
      </c>
      <c r="J602" s="10" t="str">
        <f t="shared" si="149"/>
        <v/>
      </c>
      <c r="K602" s="12" t="str">
        <f t="shared" si="150"/>
        <v/>
      </c>
      <c r="L602" s="10" t="str">
        <f t="shared" si="151"/>
        <v/>
      </c>
      <c r="M602" s="13" t="str">
        <f t="shared" si="152"/>
        <v/>
      </c>
      <c r="N602" s="14" t="str">
        <f t="shared" si="153"/>
        <v/>
      </c>
      <c r="O602" s="14" t="str">
        <f t="shared" si="154"/>
        <v/>
      </c>
      <c r="P602" s="15">
        <v>600</v>
      </c>
      <c r="Q602" s="8" t="str">
        <f t="shared" si="155"/>
        <v/>
      </c>
      <c r="R602" s="201"/>
      <c r="S602" s="22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x14ac:dyDescent="0.25">
      <c r="A603" s="8">
        <f t="shared" si="143"/>
        <v>0</v>
      </c>
      <c r="B603" s="9"/>
      <c r="C603" s="9"/>
      <c r="D603" s="10" t="str">
        <f t="shared" si="144"/>
        <v/>
      </c>
      <c r="E603" s="10" t="str">
        <f t="shared" si="145"/>
        <v/>
      </c>
      <c r="F603" s="10" t="str">
        <f t="shared" si="146"/>
        <v/>
      </c>
      <c r="G603" s="10" t="str">
        <f t="shared" si="156"/>
        <v/>
      </c>
      <c r="H603" s="10" t="str">
        <f t="shared" si="147"/>
        <v/>
      </c>
      <c r="I603" s="10" t="str">
        <f t="shared" si="148"/>
        <v/>
      </c>
      <c r="J603" s="10" t="str">
        <f t="shared" si="149"/>
        <v/>
      </c>
      <c r="K603" s="12" t="str">
        <f t="shared" si="150"/>
        <v/>
      </c>
      <c r="L603" s="10" t="str">
        <f t="shared" si="151"/>
        <v/>
      </c>
      <c r="M603" s="13" t="str">
        <f t="shared" si="152"/>
        <v/>
      </c>
      <c r="N603" s="14" t="str">
        <f t="shared" si="153"/>
        <v/>
      </c>
      <c r="O603" s="14" t="str">
        <f t="shared" si="154"/>
        <v/>
      </c>
      <c r="P603" s="15">
        <v>601</v>
      </c>
      <c r="Q603" s="8" t="str">
        <f t="shared" si="155"/>
        <v/>
      </c>
      <c r="R603" s="201"/>
      <c r="S603" s="22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x14ac:dyDescent="0.25">
      <c r="A604" s="8">
        <f t="shared" si="143"/>
        <v>0</v>
      </c>
      <c r="B604" s="9"/>
      <c r="C604" s="9"/>
      <c r="D604" s="10" t="str">
        <f t="shared" si="144"/>
        <v/>
      </c>
      <c r="E604" s="10" t="str">
        <f t="shared" si="145"/>
        <v/>
      </c>
      <c r="F604" s="10" t="str">
        <f t="shared" si="146"/>
        <v/>
      </c>
      <c r="G604" s="10" t="str">
        <f t="shared" si="156"/>
        <v/>
      </c>
      <c r="H604" s="10" t="str">
        <f t="shared" si="147"/>
        <v/>
      </c>
      <c r="I604" s="10" t="str">
        <f t="shared" si="148"/>
        <v/>
      </c>
      <c r="J604" s="10" t="str">
        <f t="shared" si="149"/>
        <v/>
      </c>
      <c r="K604" s="12" t="str">
        <f t="shared" si="150"/>
        <v/>
      </c>
      <c r="L604" s="10" t="str">
        <f t="shared" si="151"/>
        <v/>
      </c>
      <c r="M604" s="13" t="str">
        <f t="shared" si="152"/>
        <v/>
      </c>
      <c r="N604" s="14" t="str">
        <f t="shared" si="153"/>
        <v/>
      </c>
      <c r="O604" s="14" t="str">
        <f t="shared" si="154"/>
        <v/>
      </c>
      <c r="P604" s="15">
        <v>602</v>
      </c>
      <c r="Q604" s="8" t="str">
        <f t="shared" si="155"/>
        <v/>
      </c>
      <c r="R604" s="201"/>
      <c r="S604" s="22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x14ac:dyDescent="0.25">
      <c r="A605" s="8">
        <f t="shared" si="143"/>
        <v>0</v>
      </c>
      <c r="B605" s="9"/>
      <c r="C605" s="9"/>
      <c r="D605" s="10" t="str">
        <f t="shared" si="144"/>
        <v/>
      </c>
      <c r="E605" s="10" t="str">
        <f t="shared" si="145"/>
        <v/>
      </c>
      <c r="F605" s="10" t="str">
        <f t="shared" si="146"/>
        <v/>
      </c>
      <c r="G605" s="10" t="str">
        <f t="shared" si="156"/>
        <v/>
      </c>
      <c r="H605" s="10" t="str">
        <f t="shared" si="147"/>
        <v/>
      </c>
      <c r="I605" s="10" t="str">
        <f t="shared" si="148"/>
        <v/>
      </c>
      <c r="J605" s="10" t="str">
        <f t="shared" si="149"/>
        <v/>
      </c>
      <c r="K605" s="12" t="str">
        <f t="shared" si="150"/>
        <v/>
      </c>
      <c r="L605" s="10" t="str">
        <f t="shared" si="151"/>
        <v/>
      </c>
      <c r="M605" s="13" t="str">
        <f t="shared" si="152"/>
        <v/>
      </c>
      <c r="N605" s="14" t="str">
        <f t="shared" si="153"/>
        <v/>
      </c>
      <c r="O605" s="14" t="str">
        <f t="shared" si="154"/>
        <v/>
      </c>
      <c r="P605" s="15">
        <v>603</v>
      </c>
      <c r="Q605" s="8" t="str">
        <f t="shared" si="155"/>
        <v/>
      </c>
      <c r="R605" s="201"/>
      <c r="S605" s="22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x14ac:dyDescent="0.25">
      <c r="A606" s="8">
        <f t="shared" si="143"/>
        <v>0</v>
      </c>
      <c r="B606" s="9"/>
      <c r="C606" s="9"/>
      <c r="D606" s="10" t="str">
        <f t="shared" si="144"/>
        <v/>
      </c>
      <c r="E606" s="10" t="str">
        <f t="shared" si="145"/>
        <v/>
      </c>
      <c r="F606" s="10" t="str">
        <f t="shared" si="146"/>
        <v/>
      </c>
      <c r="G606" s="10" t="str">
        <f t="shared" si="156"/>
        <v/>
      </c>
      <c r="H606" s="10" t="str">
        <f t="shared" si="147"/>
        <v/>
      </c>
      <c r="I606" s="10" t="str">
        <f t="shared" si="148"/>
        <v/>
      </c>
      <c r="J606" s="10" t="str">
        <f t="shared" si="149"/>
        <v/>
      </c>
      <c r="K606" s="12" t="str">
        <f t="shared" si="150"/>
        <v/>
      </c>
      <c r="L606" s="10" t="str">
        <f t="shared" si="151"/>
        <v/>
      </c>
      <c r="M606" s="13" t="str">
        <f t="shared" si="152"/>
        <v/>
      </c>
      <c r="N606" s="14" t="str">
        <f t="shared" si="153"/>
        <v/>
      </c>
      <c r="O606" s="14" t="str">
        <f t="shared" si="154"/>
        <v/>
      </c>
      <c r="P606" s="15">
        <v>604</v>
      </c>
      <c r="Q606" s="8" t="str">
        <f t="shared" si="155"/>
        <v/>
      </c>
      <c r="R606" s="201"/>
      <c r="S606" s="22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x14ac:dyDescent="0.25">
      <c r="A607" s="8">
        <f t="shared" si="143"/>
        <v>0</v>
      </c>
      <c r="B607" s="9"/>
      <c r="C607" s="9"/>
      <c r="D607" s="10" t="str">
        <f t="shared" si="144"/>
        <v/>
      </c>
      <c r="E607" s="10" t="str">
        <f t="shared" si="145"/>
        <v/>
      </c>
      <c r="F607" s="10" t="str">
        <f t="shared" si="146"/>
        <v/>
      </c>
      <c r="G607" s="10" t="str">
        <f t="shared" si="156"/>
        <v/>
      </c>
      <c r="H607" s="10" t="str">
        <f t="shared" si="147"/>
        <v/>
      </c>
      <c r="I607" s="10" t="str">
        <f t="shared" si="148"/>
        <v/>
      </c>
      <c r="J607" s="10" t="str">
        <f t="shared" si="149"/>
        <v/>
      </c>
      <c r="K607" s="12" t="str">
        <f t="shared" si="150"/>
        <v/>
      </c>
      <c r="L607" s="10" t="str">
        <f t="shared" si="151"/>
        <v/>
      </c>
      <c r="M607" s="13" t="str">
        <f t="shared" si="152"/>
        <v/>
      </c>
      <c r="N607" s="14" t="str">
        <f t="shared" si="153"/>
        <v/>
      </c>
      <c r="O607" s="14" t="str">
        <f t="shared" si="154"/>
        <v/>
      </c>
      <c r="P607" s="15">
        <v>605</v>
      </c>
      <c r="Q607" s="8" t="str">
        <f t="shared" si="155"/>
        <v/>
      </c>
      <c r="R607" s="201"/>
      <c r="S607" s="22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x14ac:dyDescent="0.25">
      <c r="A608" s="8">
        <f t="shared" si="143"/>
        <v>0</v>
      </c>
      <c r="B608" s="9"/>
      <c r="C608" s="9"/>
      <c r="D608" s="10" t="str">
        <f t="shared" si="144"/>
        <v/>
      </c>
      <c r="E608" s="10" t="str">
        <f t="shared" si="145"/>
        <v/>
      </c>
      <c r="F608" s="10" t="str">
        <f t="shared" si="146"/>
        <v/>
      </c>
      <c r="G608" s="10" t="str">
        <f t="shared" si="156"/>
        <v/>
      </c>
      <c r="H608" s="10" t="str">
        <f t="shared" si="147"/>
        <v/>
      </c>
      <c r="I608" s="10" t="str">
        <f t="shared" si="148"/>
        <v/>
      </c>
      <c r="J608" s="10" t="str">
        <f t="shared" si="149"/>
        <v/>
      </c>
      <c r="K608" s="12" t="str">
        <f t="shared" si="150"/>
        <v/>
      </c>
      <c r="L608" s="10" t="str">
        <f t="shared" si="151"/>
        <v/>
      </c>
      <c r="M608" s="13" t="str">
        <f t="shared" si="152"/>
        <v/>
      </c>
      <c r="N608" s="14" t="str">
        <f t="shared" si="153"/>
        <v/>
      </c>
      <c r="O608" s="14" t="str">
        <f t="shared" si="154"/>
        <v/>
      </c>
      <c r="P608" s="15">
        <v>606</v>
      </c>
      <c r="Q608" s="8" t="str">
        <f t="shared" si="155"/>
        <v/>
      </c>
      <c r="R608" s="201"/>
      <c r="S608" s="22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x14ac:dyDescent="0.25">
      <c r="A609" s="8">
        <f t="shared" si="143"/>
        <v>0</v>
      </c>
      <c r="B609" s="9"/>
      <c r="C609" s="9"/>
      <c r="D609" s="10" t="str">
        <f t="shared" si="144"/>
        <v/>
      </c>
      <c r="E609" s="10" t="str">
        <f t="shared" si="145"/>
        <v/>
      </c>
      <c r="F609" s="10" t="str">
        <f t="shared" si="146"/>
        <v/>
      </c>
      <c r="G609" s="10" t="str">
        <f t="shared" si="156"/>
        <v/>
      </c>
      <c r="H609" s="10" t="str">
        <f t="shared" si="147"/>
        <v/>
      </c>
      <c r="I609" s="10" t="str">
        <f t="shared" si="148"/>
        <v/>
      </c>
      <c r="J609" s="10" t="str">
        <f t="shared" si="149"/>
        <v/>
      </c>
      <c r="K609" s="12" t="str">
        <f t="shared" si="150"/>
        <v/>
      </c>
      <c r="L609" s="10" t="str">
        <f t="shared" si="151"/>
        <v/>
      </c>
      <c r="M609" s="13" t="str">
        <f t="shared" si="152"/>
        <v/>
      </c>
      <c r="N609" s="14" t="str">
        <f t="shared" si="153"/>
        <v/>
      </c>
      <c r="O609" s="14" t="str">
        <f t="shared" si="154"/>
        <v/>
      </c>
      <c r="P609" s="15">
        <v>607</v>
      </c>
      <c r="Q609" s="8" t="str">
        <f t="shared" si="155"/>
        <v/>
      </c>
      <c r="R609" s="201"/>
      <c r="S609" s="22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x14ac:dyDescent="0.25">
      <c r="A610" s="8">
        <f t="shared" si="143"/>
        <v>0</v>
      </c>
      <c r="B610" s="9"/>
      <c r="C610" s="9"/>
      <c r="D610" s="10" t="str">
        <f t="shared" si="144"/>
        <v/>
      </c>
      <c r="E610" s="10" t="str">
        <f t="shared" si="145"/>
        <v/>
      </c>
      <c r="F610" s="10" t="str">
        <f t="shared" si="146"/>
        <v/>
      </c>
      <c r="G610" s="10" t="str">
        <f t="shared" si="156"/>
        <v/>
      </c>
      <c r="H610" s="10" t="str">
        <f t="shared" si="147"/>
        <v/>
      </c>
      <c r="I610" s="10" t="str">
        <f t="shared" si="148"/>
        <v/>
      </c>
      <c r="J610" s="10" t="str">
        <f t="shared" si="149"/>
        <v/>
      </c>
      <c r="K610" s="12" t="str">
        <f t="shared" si="150"/>
        <v/>
      </c>
      <c r="L610" s="10" t="str">
        <f t="shared" si="151"/>
        <v/>
      </c>
      <c r="M610" s="13" t="str">
        <f t="shared" si="152"/>
        <v/>
      </c>
      <c r="N610" s="14" t="str">
        <f t="shared" si="153"/>
        <v/>
      </c>
      <c r="O610" s="14" t="str">
        <f t="shared" si="154"/>
        <v/>
      </c>
      <c r="P610" s="15">
        <v>608</v>
      </c>
      <c r="Q610" s="8" t="str">
        <f t="shared" si="155"/>
        <v/>
      </c>
      <c r="R610" s="201"/>
      <c r="S610" s="22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x14ac:dyDescent="0.25">
      <c r="A611" s="8">
        <f t="shared" si="143"/>
        <v>0</v>
      </c>
      <c r="B611" s="9"/>
      <c r="C611" s="9"/>
      <c r="D611" s="10" t="str">
        <f t="shared" si="144"/>
        <v/>
      </c>
      <c r="E611" s="10" t="str">
        <f t="shared" si="145"/>
        <v/>
      </c>
      <c r="F611" s="10" t="str">
        <f t="shared" si="146"/>
        <v/>
      </c>
      <c r="G611" s="10" t="str">
        <f t="shared" si="156"/>
        <v/>
      </c>
      <c r="H611" s="10" t="str">
        <f t="shared" si="147"/>
        <v/>
      </c>
      <c r="I611" s="10" t="str">
        <f t="shared" si="148"/>
        <v/>
      </c>
      <c r="J611" s="10" t="str">
        <f t="shared" si="149"/>
        <v/>
      </c>
      <c r="K611" s="12" t="str">
        <f t="shared" si="150"/>
        <v/>
      </c>
      <c r="L611" s="10" t="str">
        <f t="shared" si="151"/>
        <v/>
      </c>
      <c r="M611" s="13" t="str">
        <f t="shared" si="152"/>
        <v/>
      </c>
      <c r="N611" s="14" t="str">
        <f t="shared" si="153"/>
        <v/>
      </c>
      <c r="O611" s="14" t="str">
        <f t="shared" si="154"/>
        <v/>
      </c>
      <c r="P611" s="15">
        <v>609</v>
      </c>
      <c r="Q611" s="8" t="str">
        <f t="shared" si="155"/>
        <v/>
      </c>
      <c r="R611" s="201"/>
      <c r="S611" s="22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x14ac:dyDescent="0.25">
      <c r="A612" s="8">
        <f t="shared" si="143"/>
        <v>0</v>
      </c>
      <c r="B612" s="9"/>
      <c r="C612" s="9"/>
      <c r="D612" s="10" t="str">
        <f t="shared" si="144"/>
        <v/>
      </c>
      <c r="E612" s="10" t="str">
        <f t="shared" si="145"/>
        <v/>
      </c>
      <c r="F612" s="10" t="str">
        <f t="shared" si="146"/>
        <v/>
      </c>
      <c r="G612" s="10" t="str">
        <f t="shared" si="156"/>
        <v/>
      </c>
      <c r="H612" s="10" t="str">
        <f t="shared" si="147"/>
        <v/>
      </c>
      <c r="I612" s="10" t="str">
        <f t="shared" si="148"/>
        <v/>
      </c>
      <c r="J612" s="10" t="str">
        <f t="shared" si="149"/>
        <v/>
      </c>
      <c r="K612" s="12" t="str">
        <f t="shared" si="150"/>
        <v/>
      </c>
      <c r="L612" s="10" t="str">
        <f t="shared" si="151"/>
        <v/>
      </c>
      <c r="M612" s="13" t="str">
        <f t="shared" si="152"/>
        <v/>
      </c>
      <c r="N612" s="14" t="str">
        <f t="shared" si="153"/>
        <v/>
      </c>
      <c r="O612" s="14" t="str">
        <f t="shared" si="154"/>
        <v/>
      </c>
      <c r="P612" s="15">
        <v>610</v>
      </c>
      <c r="Q612" s="8" t="str">
        <f t="shared" si="155"/>
        <v/>
      </c>
      <c r="R612" s="201"/>
      <c r="S612" s="22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x14ac:dyDescent="0.25">
      <c r="A613" s="8">
        <f t="shared" si="143"/>
        <v>0</v>
      </c>
      <c r="B613" s="9"/>
      <c r="C613" s="9"/>
      <c r="D613" s="10" t="str">
        <f t="shared" si="144"/>
        <v/>
      </c>
      <c r="E613" s="10" t="str">
        <f t="shared" si="145"/>
        <v/>
      </c>
      <c r="F613" s="10" t="str">
        <f t="shared" si="146"/>
        <v/>
      </c>
      <c r="G613" s="10" t="str">
        <f t="shared" si="156"/>
        <v/>
      </c>
      <c r="H613" s="10" t="str">
        <f t="shared" si="147"/>
        <v/>
      </c>
      <c r="I613" s="10" t="str">
        <f t="shared" si="148"/>
        <v/>
      </c>
      <c r="J613" s="10" t="str">
        <f t="shared" si="149"/>
        <v/>
      </c>
      <c r="K613" s="12" t="str">
        <f t="shared" si="150"/>
        <v/>
      </c>
      <c r="L613" s="10" t="str">
        <f t="shared" si="151"/>
        <v/>
      </c>
      <c r="M613" s="13" t="str">
        <f t="shared" si="152"/>
        <v/>
      </c>
      <c r="N613" s="14" t="str">
        <f t="shared" si="153"/>
        <v/>
      </c>
      <c r="O613" s="14" t="str">
        <f t="shared" si="154"/>
        <v/>
      </c>
      <c r="P613" s="15">
        <v>611</v>
      </c>
      <c r="Q613" s="8" t="str">
        <f t="shared" si="155"/>
        <v/>
      </c>
      <c r="R613" s="201"/>
      <c r="S613" s="22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x14ac:dyDescent="0.25">
      <c r="A614" s="8">
        <f t="shared" si="143"/>
        <v>0</v>
      </c>
      <c r="B614" s="9"/>
      <c r="C614" s="9"/>
      <c r="D614" s="10" t="str">
        <f t="shared" si="144"/>
        <v/>
      </c>
      <c r="E614" s="10" t="str">
        <f t="shared" si="145"/>
        <v/>
      </c>
      <c r="F614" s="10" t="str">
        <f t="shared" si="146"/>
        <v/>
      </c>
      <c r="G614" s="10" t="str">
        <f t="shared" si="156"/>
        <v/>
      </c>
      <c r="H614" s="10" t="str">
        <f t="shared" si="147"/>
        <v/>
      </c>
      <c r="I614" s="10" t="str">
        <f t="shared" si="148"/>
        <v/>
      </c>
      <c r="J614" s="10" t="str">
        <f t="shared" si="149"/>
        <v/>
      </c>
      <c r="K614" s="12" t="str">
        <f t="shared" si="150"/>
        <v/>
      </c>
      <c r="L614" s="10" t="str">
        <f t="shared" si="151"/>
        <v/>
      </c>
      <c r="M614" s="13" t="str">
        <f t="shared" si="152"/>
        <v/>
      </c>
      <c r="N614" s="14" t="str">
        <f t="shared" si="153"/>
        <v/>
      </c>
      <c r="O614" s="14" t="str">
        <f t="shared" si="154"/>
        <v/>
      </c>
      <c r="P614" s="15">
        <v>612</v>
      </c>
      <c r="Q614" s="8" t="str">
        <f t="shared" si="155"/>
        <v/>
      </c>
      <c r="R614" s="201"/>
      <c r="S614" s="22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x14ac:dyDescent="0.25">
      <c r="A615" s="8">
        <f t="shared" si="143"/>
        <v>0</v>
      </c>
      <c r="B615" s="9"/>
      <c r="C615" s="9"/>
      <c r="D615" s="10" t="str">
        <f t="shared" si="144"/>
        <v/>
      </c>
      <c r="E615" s="10" t="str">
        <f t="shared" si="145"/>
        <v/>
      </c>
      <c r="F615" s="10" t="str">
        <f t="shared" si="146"/>
        <v/>
      </c>
      <c r="G615" s="10" t="str">
        <f t="shared" si="156"/>
        <v/>
      </c>
      <c r="H615" s="10" t="str">
        <f t="shared" si="147"/>
        <v/>
      </c>
      <c r="I615" s="10" t="str">
        <f t="shared" si="148"/>
        <v/>
      </c>
      <c r="J615" s="10" t="str">
        <f t="shared" si="149"/>
        <v/>
      </c>
      <c r="K615" s="12" t="str">
        <f t="shared" si="150"/>
        <v/>
      </c>
      <c r="L615" s="10" t="str">
        <f t="shared" si="151"/>
        <v/>
      </c>
      <c r="M615" s="13" t="str">
        <f t="shared" si="152"/>
        <v/>
      </c>
      <c r="N615" s="14" t="str">
        <f t="shared" si="153"/>
        <v/>
      </c>
      <c r="O615" s="14" t="str">
        <f t="shared" si="154"/>
        <v/>
      </c>
      <c r="P615" s="15">
        <v>613</v>
      </c>
      <c r="Q615" s="8" t="str">
        <f t="shared" si="155"/>
        <v/>
      </c>
      <c r="R615" s="201"/>
      <c r="S615" s="22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x14ac:dyDescent="0.25">
      <c r="A616" s="8">
        <f t="shared" si="143"/>
        <v>0</v>
      </c>
      <c r="B616" s="9"/>
      <c r="C616" s="9"/>
      <c r="D616" s="10" t="str">
        <f t="shared" si="144"/>
        <v/>
      </c>
      <c r="E616" s="10" t="str">
        <f t="shared" si="145"/>
        <v/>
      </c>
      <c r="F616" s="10" t="str">
        <f t="shared" si="146"/>
        <v/>
      </c>
      <c r="G616" s="10" t="str">
        <f t="shared" si="156"/>
        <v/>
      </c>
      <c r="H616" s="10" t="str">
        <f t="shared" si="147"/>
        <v/>
      </c>
      <c r="I616" s="10" t="str">
        <f t="shared" si="148"/>
        <v/>
      </c>
      <c r="J616" s="10" t="str">
        <f t="shared" si="149"/>
        <v/>
      </c>
      <c r="K616" s="12" t="str">
        <f t="shared" si="150"/>
        <v/>
      </c>
      <c r="L616" s="10" t="str">
        <f t="shared" si="151"/>
        <v/>
      </c>
      <c r="M616" s="13" t="str">
        <f t="shared" si="152"/>
        <v/>
      </c>
      <c r="N616" s="14" t="str">
        <f t="shared" si="153"/>
        <v/>
      </c>
      <c r="O616" s="14" t="str">
        <f t="shared" si="154"/>
        <v/>
      </c>
      <c r="P616" s="15">
        <v>614</v>
      </c>
      <c r="Q616" s="8" t="str">
        <f t="shared" si="155"/>
        <v/>
      </c>
      <c r="R616" s="201"/>
      <c r="S616" s="22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x14ac:dyDescent="0.25">
      <c r="A617" s="8">
        <f t="shared" si="143"/>
        <v>0</v>
      </c>
      <c r="B617" s="9"/>
      <c r="C617" s="9"/>
      <c r="D617" s="10" t="str">
        <f t="shared" si="144"/>
        <v/>
      </c>
      <c r="E617" s="10" t="str">
        <f t="shared" si="145"/>
        <v/>
      </c>
      <c r="F617" s="10" t="str">
        <f t="shared" si="146"/>
        <v/>
      </c>
      <c r="G617" s="10" t="str">
        <f t="shared" si="156"/>
        <v/>
      </c>
      <c r="H617" s="10" t="str">
        <f t="shared" si="147"/>
        <v/>
      </c>
      <c r="I617" s="10" t="str">
        <f t="shared" si="148"/>
        <v/>
      </c>
      <c r="J617" s="10" t="str">
        <f t="shared" si="149"/>
        <v/>
      </c>
      <c r="K617" s="12" t="str">
        <f t="shared" si="150"/>
        <v/>
      </c>
      <c r="L617" s="10" t="str">
        <f t="shared" si="151"/>
        <v/>
      </c>
      <c r="M617" s="13" t="str">
        <f t="shared" si="152"/>
        <v/>
      </c>
      <c r="N617" s="14" t="str">
        <f t="shared" si="153"/>
        <v/>
      </c>
      <c r="O617" s="14" t="str">
        <f t="shared" si="154"/>
        <v/>
      </c>
      <c r="P617" s="15">
        <v>615</v>
      </c>
      <c r="Q617" s="8" t="str">
        <f t="shared" si="155"/>
        <v/>
      </c>
      <c r="R617" s="201"/>
      <c r="S617" s="22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x14ac:dyDescent="0.25">
      <c r="A618" s="8">
        <f t="shared" si="143"/>
        <v>0</v>
      </c>
      <c r="B618" s="9"/>
      <c r="C618" s="9"/>
      <c r="D618" s="10" t="str">
        <f t="shared" si="144"/>
        <v/>
      </c>
      <c r="E618" s="10" t="str">
        <f t="shared" si="145"/>
        <v/>
      </c>
      <c r="F618" s="10" t="str">
        <f t="shared" si="146"/>
        <v/>
      </c>
      <c r="G618" s="10" t="str">
        <f t="shared" si="156"/>
        <v/>
      </c>
      <c r="H618" s="10" t="str">
        <f t="shared" si="147"/>
        <v/>
      </c>
      <c r="I618" s="10" t="str">
        <f t="shared" si="148"/>
        <v/>
      </c>
      <c r="J618" s="10" t="str">
        <f t="shared" si="149"/>
        <v/>
      </c>
      <c r="K618" s="12" t="str">
        <f t="shared" si="150"/>
        <v/>
      </c>
      <c r="L618" s="10" t="str">
        <f t="shared" si="151"/>
        <v/>
      </c>
      <c r="M618" s="13" t="str">
        <f t="shared" si="152"/>
        <v/>
      </c>
      <c r="N618" s="14" t="str">
        <f t="shared" si="153"/>
        <v/>
      </c>
      <c r="O618" s="14" t="str">
        <f t="shared" si="154"/>
        <v/>
      </c>
      <c r="P618" s="15">
        <v>616</v>
      </c>
      <c r="Q618" s="8" t="str">
        <f t="shared" si="155"/>
        <v/>
      </c>
      <c r="R618" s="201"/>
      <c r="S618" s="22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x14ac:dyDescent="0.25">
      <c r="A619" s="8">
        <f t="shared" si="143"/>
        <v>0</v>
      </c>
      <c r="B619" s="9"/>
      <c r="C619" s="9"/>
      <c r="D619" s="10" t="str">
        <f t="shared" si="144"/>
        <v/>
      </c>
      <c r="E619" s="10" t="str">
        <f t="shared" si="145"/>
        <v/>
      </c>
      <c r="F619" s="10" t="str">
        <f t="shared" si="146"/>
        <v/>
      </c>
      <c r="G619" s="10" t="str">
        <f t="shared" si="156"/>
        <v/>
      </c>
      <c r="H619" s="10" t="str">
        <f t="shared" si="147"/>
        <v/>
      </c>
      <c r="I619" s="10" t="str">
        <f t="shared" si="148"/>
        <v/>
      </c>
      <c r="J619" s="10" t="str">
        <f t="shared" si="149"/>
        <v/>
      </c>
      <c r="K619" s="12" t="str">
        <f t="shared" si="150"/>
        <v/>
      </c>
      <c r="L619" s="10" t="str">
        <f t="shared" si="151"/>
        <v/>
      </c>
      <c r="M619" s="13" t="str">
        <f t="shared" si="152"/>
        <v/>
      </c>
      <c r="N619" s="14" t="str">
        <f t="shared" si="153"/>
        <v/>
      </c>
      <c r="O619" s="14" t="str">
        <f t="shared" si="154"/>
        <v/>
      </c>
      <c r="P619" s="15">
        <v>617</v>
      </c>
      <c r="Q619" s="8" t="str">
        <f t="shared" si="155"/>
        <v/>
      </c>
      <c r="R619" s="201"/>
      <c r="S619" s="22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x14ac:dyDescent="0.25">
      <c r="A620" s="8">
        <f t="shared" si="143"/>
        <v>0</v>
      </c>
      <c r="B620" s="9"/>
      <c r="C620" s="9"/>
      <c r="D620" s="10" t="str">
        <f t="shared" si="144"/>
        <v/>
      </c>
      <c r="E620" s="10" t="str">
        <f t="shared" si="145"/>
        <v/>
      </c>
      <c r="F620" s="10" t="str">
        <f t="shared" si="146"/>
        <v/>
      </c>
      <c r="G620" s="10" t="str">
        <f t="shared" si="156"/>
        <v/>
      </c>
      <c r="H620" s="10" t="str">
        <f t="shared" si="147"/>
        <v/>
      </c>
      <c r="I620" s="10" t="str">
        <f t="shared" si="148"/>
        <v/>
      </c>
      <c r="J620" s="10" t="str">
        <f t="shared" si="149"/>
        <v/>
      </c>
      <c r="K620" s="12" t="str">
        <f t="shared" si="150"/>
        <v/>
      </c>
      <c r="L620" s="10" t="str">
        <f t="shared" si="151"/>
        <v/>
      </c>
      <c r="M620" s="13" t="str">
        <f t="shared" si="152"/>
        <v/>
      </c>
      <c r="N620" s="14" t="str">
        <f t="shared" si="153"/>
        <v/>
      </c>
      <c r="O620" s="14" t="str">
        <f t="shared" si="154"/>
        <v/>
      </c>
      <c r="P620" s="15">
        <v>618</v>
      </c>
      <c r="Q620" s="8" t="str">
        <f t="shared" si="155"/>
        <v/>
      </c>
      <c r="R620" s="201"/>
      <c r="S620" s="22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x14ac:dyDescent="0.25">
      <c r="A621" s="8">
        <f t="shared" si="143"/>
        <v>0</v>
      </c>
      <c r="B621" s="9"/>
      <c r="C621" s="9"/>
      <c r="D621" s="10" t="str">
        <f t="shared" si="144"/>
        <v/>
      </c>
      <c r="E621" s="10" t="str">
        <f t="shared" si="145"/>
        <v/>
      </c>
      <c r="F621" s="10" t="str">
        <f t="shared" si="146"/>
        <v/>
      </c>
      <c r="G621" s="10" t="str">
        <f t="shared" si="156"/>
        <v/>
      </c>
      <c r="H621" s="10" t="str">
        <f t="shared" si="147"/>
        <v/>
      </c>
      <c r="I621" s="10" t="str">
        <f t="shared" si="148"/>
        <v/>
      </c>
      <c r="J621" s="10" t="str">
        <f t="shared" si="149"/>
        <v/>
      </c>
      <c r="K621" s="12" t="str">
        <f t="shared" si="150"/>
        <v/>
      </c>
      <c r="L621" s="10" t="str">
        <f t="shared" si="151"/>
        <v/>
      </c>
      <c r="M621" s="13" t="str">
        <f t="shared" si="152"/>
        <v/>
      </c>
      <c r="N621" s="14" t="str">
        <f t="shared" si="153"/>
        <v/>
      </c>
      <c r="O621" s="14" t="str">
        <f t="shared" si="154"/>
        <v/>
      </c>
      <c r="P621" s="15">
        <v>619</v>
      </c>
      <c r="Q621" s="8" t="str">
        <f t="shared" si="155"/>
        <v/>
      </c>
      <c r="R621" s="201"/>
      <c r="S621" s="22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x14ac:dyDescent="0.25">
      <c r="A622" s="8">
        <f t="shared" si="143"/>
        <v>0</v>
      </c>
      <c r="B622" s="9"/>
      <c r="C622" s="9"/>
      <c r="D622" s="10" t="str">
        <f t="shared" si="144"/>
        <v/>
      </c>
      <c r="E622" s="10" t="str">
        <f t="shared" si="145"/>
        <v/>
      </c>
      <c r="F622" s="10" t="str">
        <f t="shared" si="146"/>
        <v/>
      </c>
      <c r="G622" s="10" t="str">
        <f t="shared" si="156"/>
        <v/>
      </c>
      <c r="H622" s="10" t="str">
        <f t="shared" si="147"/>
        <v/>
      </c>
      <c r="I622" s="10" t="str">
        <f t="shared" si="148"/>
        <v/>
      </c>
      <c r="J622" s="10" t="str">
        <f t="shared" si="149"/>
        <v/>
      </c>
      <c r="K622" s="12" t="str">
        <f t="shared" si="150"/>
        <v/>
      </c>
      <c r="L622" s="10" t="str">
        <f t="shared" si="151"/>
        <v/>
      </c>
      <c r="M622" s="13" t="str">
        <f t="shared" si="152"/>
        <v/>
      </c>
      <c r="N622" s="14" t="str">
        <f t="shared" si="153"/>
        <v/>
      </c>
      <c r="O622" s="14" t="str">
        <f t="shared" si="154"/>
        <v/>
      </c>
      <c r="P622" s="15">
        <v>620</v>
      </c>
      <c r="Q622" s="8" t="str">
        <f t="shared" si="155"/>
        <v/>
      </c>
      <c r="R622" s="201"/>
      <c r="S622" s="22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x14ac:dyDescent="0.25">
      <c r="A623" s="8">
        <f t="shared" si="143"/>
        <v>0</v>
      </c>
      <c r="B623" s="9"/>
      <c r="C623" s="9"/>
      <c r="D623" s="10" t="str">
        <f t="shared" si="144"/>
        <v/>
      </c>
      <c r="E623" s="10" t="str">
        <f t="shared" si="145"/>
        <v/>
      </c>
      <c r="F623" s="10" t="str">
        <f t="shared" si="146"/>
        <v/>
      </c>
      <c r="G623" s="10" t="str">
        <f t="shared" si="156"/>
        <v/>
      </c>
      <c r="H623" s="10" t="str">
        <f t="shared" si="147"/>
        <v/>
      </c>
      <c r="I623" s="10" t="str">
        <f t="shared" si="148"/>
        <v/>
      </c>
      <c r="J623" s="10" t="str">
        <f t="shared" si="149"/>
        <v/>
      </c>
      <c r="K623" s="12" t="str">
        <f t="shared" si="150"/>
        <v/>
      </c>
      <c r="L623" s="10" t="str">
        <f t="shared" si="151"/>
        <v/>
      </c>
      <c r="M623" s="13" t="str">
        <f t="shared" si="152"/>
        <v/>
      </c>
      <c r="N623" s="14" t="str">
        <f t="shared" si="153"/>
        <v/>
      </c>
      <c r="O623" s="14" t="str">
        <f t="shared" si="154"/>
        <v/>
      </c>
      <c r="P623" s="15">
        <v>621</v>
      </c>
      <c r="Q623" s="8" t="str">
        <f t="shared" si="155"/>
        <v/>
      </c>
      <c r="R623" s="201"/>
      <c r="S623" s="22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x14ac:dyDescent="0.25">
      <c r="A624" s="8">
        <f t="shared" si="143"/>
        <v>0</v>
      </c>
      <c r="B624" s="9"/>
      <c r="C624" s="9"/>
      <c r="D624" s="10" t="str">
        <f t="shared" si="144"/>
        <v/>
      </c>
      <c r="E624" s="10" t="str">
        <f t="shared" si="145"/>
        <v/>
      </c>
      <c r="F624" s="10" t="str">
        <f t="shared" si="146"/>
        <v/>
      </c>
      <c r="G624" s="10" t="str">
        <f t="shared" si="156"/>
        <v/>
      </c>
      <c r="H624" s="10" t="str">
        <f t="shared" si="147"/>
        <v/>
      </c>
      <c r="I624" s="10" t="str">
        <f t="shared" si="148"/>
        <v/>
      </c>
      <c r="J624" s="10" t="str">
        <f t="shared" si="149"/>
        <v/>
      </c>
      <c r="K624" s="12" t="str">
        <f t="shared" si="150"/>
        <v/>
      </c>
      <c r="L624" s="10" t="str">
        <f t="shared" si="151"/>
        <v/>
      </c>
      <c r="M624" s="13" t="str">
        <f t="shared" si="152"/>
        <v/>
      </c>
      <c r="N624" s="14" t="str">
        <f t="shared" si="153"/>
        <v/>
      </c>
      <c r="O624" s="14" t="str">
        <f t="shared" si="154"/>
        <v/>
      </c>
      <c r="P624" s="15">
        <v>622</v>
      </c>
      <c r="Q624" s="8" t="str">
        <f t="shared" si="155"/>
        <v/>
      </c>
      <c r="R624" s="201"/>
      <c r="S624" s="22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x14ac:dyDescent="0.25">
      <c r="A625" s="8">
        <f t="shared" si="143"/>
        <v>0</v>
      </c>
      <c r="B625" s="9"/>
      <c r="C625" s="9"/>
      <c r="D625" s="10" t="str">
        <f t="shared" si="144"/>
        <v/>
      </c>
      <c r="E625" s="10" t="str">
        <f t="shared" si="145"/>
        <v/>
      </c>
      <c r="F625" s="10" t="str">
        <f t="shared" si="146"/>
        <v/>
      </c>
      <c r="G625" s="10" t="str">
        <f t="shared" si="156"/>
        <v/>
      </c>
      <c r="H625" s="10" t="str">
        <f t="shared" si="147"/>
        <v/>
      </c>
      <c r="I625" s="10" t="str">
        <f t="shared" si="148"/>
        <v/>
      </c>
      <c r="J625" s="10" t="str">
        <f t="shared" si="149"/>
        <v/>
      </c>
      <c r="K625" s="12" t="str">
        <f t="shared" si="150"/>
        <v/>
      </c>
      <c r="L625" s="10" t="str">
        <f t="shared" si="151"/>
        <v/>
      </c>
      <c r="M625" s="13" t="str">
        <f t="shared" si="152"/>
        <v/>
      </c>
      <c r="N625" s="14" t="str">
        <f t="shared" si="153"/>
        <v/>
      </c>
      <c r="O625" s="14" t="str">
        <f t="shared" si="154"/>
        <v/>
      </c>
      <c r="P625" s="15">
        <v>623</v>
      </c>
      <c r="Q625" s="8" t="str">
        <f t="shared" si="155"/>
        <v/>
      </c>
      <c r="R625" s="201"/>
      <c r="S625" s="22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x14ac:dyDescent="0.25">
      <c r="A626" s="8">
        <f t="shared" si="143"/>
        <v>0</v>
      </c>
      <c r="B626" s="9"/>
      <c r="C626" s="9"/>
      <c r="D626" s="10" t="str">
        <f t="shared" si="144"/>
        <v/>
      </c>
      <c r="E626" s="10" t="str">
        <f t="shared" si="145"/>
        <v/>
      </c>
      <c r="F626" s="10" t="str">
        <f t="shared" si="146"/>
        <v/>
      </c>
      <c r="G626" s="10" t="str">
        <f t="shared" si="156"/>
        <v/>
      </c>
      <c r="H626" s="10" t="str">
        <f t="shared" si="147"/>
        <v/>
      </c>
      <c r="I626" s="10" t="str">
        <f t="shared" si="148"/>
        <v/>
      </c>
      <c r="J626" s="10" t="str">
        <f t="shared" si="149"/>
        <v/>
      </c>
      <c r="K626" s="12" t="str">
        <f t="shared" si="150"/>
        <v/>
      </c>
      <c r="L626" s="10" t="str">
        <f t="shared" si="151"/>
        <v/>
      </c>
      <c r="M626" s="13" t="str">
        <f t="shared" si="152"/>
        <v/>
      </c>
      <c r="N626" s="14" t="str">
        <f t="shared" si="153"/>
        <v/>
      </c>
      <c r="O626" s="14" t="str">
        <f t="shared" si="154"/>
        <v/>
      </c>
      <c r="P626" s="15">
        <v>624</v>
      </c>
      <c r="Q626" s="8" t="str">
        <f t="shared" si="155"/>
        <v/>
      </c>
      <c r="R626" s="201"/>
      <c r="S626" s="22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x14ac:dyDescent="0.25">
      <c r="A627" s="8">
        <f t="shared" si="143"/>
        <v>0</v>
      </c>
      <c r="B627" s="9"/>
      <c r="C627" s="9"/>
      <c r="D627" s="10" t="str">
        <f t="shared" si="144"/>
        <v/>
      </c>
      <c r="E627" s="10" t="str">
        <f t="shared" si="145"/>
        <v/>
      </c>
      <c r="F627" s="10" t="str">
        <f t="shared" si="146"/>
        <v/>
      </c>
      <c r="G627" s="10" t="str">
        <f t="shared" si="156"/>
        <v/>
      </c>
      <c r="H627" s="10" t="str">
        <f t="shared" si="147"/>
        <v/>
      </c>
      <c r="I627" s="10" t="str">
        <f t="shared" si="148"/>
        <v/>
      </c>
      <c r="J627" s="10" t="str">
        <f t="shared" si="149"/>
        <v/>
      </c>
      <c r="K627" s="12" t="str">
        <f t="shared" si="150"/>
        <v/>
      </c>
      <c r="L627" s="10" t="str">
        <f t="shared" si="151"/>
        <v/>
      </c>
      <c r="M627" s="13" t="str">
        <f t="shared" si="152"/>
        <v/>
      </c>
      <c r="N627" s="14" t="str">
        <f t="shared" si="153"/>
        <v/>
      </c>
      <c r="O627" s="14" t="str">
        <f t="shared" si="154"/>
        <v/>
      </c>
      <c r="P627" s="15">
        <v>625</v>
      </c>
      <c r="Q627" s="8" t="str">
        <f t="shared" si="155"/>
        <v/>
      </c>
      <c r="R627" s="201"/>
      <c r="S627" s="22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x14ac:dyDescent="0.25">
      <c r="A628" s="8">
        <f t="shared" si="143"/>
        <v>0</v>
      </c>
      <c r="B628" s="9"/>
      <c r="C628" s="9"/>
      <c r="D628" s="10" t="str">
        <f t="shared" si="144"/>
        <v/>
      </c>
      <c r="E628" s="10" t="str">
        <f t="shared" si="145"/>
        <v/>
      </c>
      <c r="F628" s="10" t="str">
        <f t="shared" si="146"/>
        <v/>
      </c>
      <c r="G628" s="10" t="str">
        <f t="shared" si="156"/>
        <v/>
      </c>
      <c r="H628" s="10" t="str">
        <f t="shared" si="147"/>
        <v/>
      </c>
      <c r="I628" s="10" t="str">
        <f t="shared" si="148"/>
        <v/>
      </c>
      <c r="J628" s="10" t="str">
        <f t="shared" si="149"/>
        <v/>
      </c>
      <c r="K628" s="12" t="str">
        <f t="shared" si="150"/>
        <v/>
      </c>
      <c r="L628" s="10" t="str">
        <f t="shared" si="151"/>
        <v/>
      </c>
      <c r="M628" s="13" t="str">
        <f t="shared" si="152"/>
        <v/>
      </c>
      <c r="N628" s="14" t="str">
        <f t="shared" si="153"/>
        <v/>
      </c>
      <c r="O628" s="14" t="str">
        <f t="shared" si="154"/>
        <v/>
      </c>
      <c r="P628" s="15">
        <v>626</v>
      </c>
      <c r="Q628" s="8" t="str">
        <f t="shared" si="155"/>
        <v/>
      </c>
      <c r="R628" s="201"/>
      <c r="S628" s="22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x14ac:dyDescent="0.25">
      <c r="A629" s="8">
        <f t="shared" si="143"/>
        <v>0</v>
      </c>
      <c r="B629" s="9"/>
      <c r="C629" s="9"/>
      <c r="D629" s="10" t="str">
        <f t="shared" si="144"/>
        <v/>
      </c>
      <c r="E629" s="10" t="str">
        <f t="shared" si="145"/>
        <v/>
      </c>
      <c r="F629" s="10" t="str">
        <f t="shared" si="146"/>
        <v/>
      </c>
      <c r="G629" s="10" t="str">
        <f t="shared" si="156"/>
        <v/>
      </c>
      <c r="H629" s="10" t="str">
        <f t="shared" si="147"/>
        <v/>
      </c>
      <c r="I629" s="10" t="str">
        <f t="shared" si="148"/>
        <v/>
      </c>
      <c r="J629" s="10" t="str">
        <f t="shared" si="149"/>
        <v/>
      </c>
      <c r="K629" s="12" t="str">
        <f t="shared" si="150"/>
        <v/>
      </c>
      <c r="L629" s="10" t="str">
        <f t="shared" si="151"/>
        <v/>
      </c>
      <c r="M629" s="13" t="str">
        <f t="shared" si="152"/>
        <v/>
      </c>
      <c r="N629" s="14" t="str">
        <f t="shared" si="153"/>
        <v/>
      </c>
      <c r="O629" s="14" t="str">
        <f t="shared" si="154"/>
        <v/>
      </c>
      <c r="P629" s="15">
        <v>627</v>
      </c>
      <c r="Q629" s="8" t="str">
        <f t="shared" si="155"/>
        <v/>
      </c>
      <c r="R629" s="201"/>
      <c r="S629" s="22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x14ac:dyDescent="0.25">
      <c r="A630" s="8">
        <f t="shared" si="143"/>
        <v>0</v>
      </c>
      <c r="B630" s="9"/>
      <c r="C630" s="9"/>
      <c r="D630" s="10" t="str">
        <f t="shared" si="144"/>
        <v/>
      </c>
      <c r="E630" s="10" t="str">
        <f t="shared" si="145"/>
        <v/>
      </c>
      <c r="F630" s="10" t="str">
        <f t="shared" si="146"/>
        <v/>
      </c>
      <c r="G630" s="10" t="str">
        <f t="shared" si="156"/>
        <v/>
      </c>
      <c r="H630" s="10" t="str">
        <f t="shared" si="147"/>
        <v/>
      </c>
      <c r="I630" s="10" t="str">
        <f t="shared" si="148"/>
        <v/>
      </c>
      <c r="J630" s="10" t="str">
        <f t="shared" si="149"/>
        <v/>
      </c>
      <c r="K630" s="12" t="str">
        <f t="shared" si="150"/>
        <v/>
      </c>
      <c r="L630" s="10" t="str">
        <f t="shared" si="151"/>
        <v/>
      </c>
      <c r="M630" s="13" t="str">
        <f t="shared" si="152"/>
        <v/>
      </c>
      <c r="N630" s="14" t="str">
        <f t="shared" si="153"/>
        <v/>
      </c>
      <c r="O630" s="14" t="str">
        <f t="shared" si="154"/>
        <v/>
      </c>
      <c r="P630" s="15">
        <v>628</v>
      </c>
      <c r="Q630" s="8" t="str">
        <f t="shared" si="155"/>
        <v/>
      </c>
      <c r="R630" s="201"/>
      <c r="S630" s="22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x14ac:dyDescent="0.25">
      <c r="A631" s="8">
        <f t="shared" si="143"/>
        <v>0</v>
      </c>
      <c r="B631" s="9"/>
      <c r="C631" s="9"/>
      <c r="D631" s="10" t="str">
        <f t="shared" si="144"/>
        <v/>
      </c>
      <c r="E631" s="10" t="str">
        <f t="shared" si="145"/>
        <v/>
      </c>
      <c r="F631" s="10" t="str">
        <f t="shared" si="146"/>
        <v/>
      </c>
      <c r="G631" s="10" t="str">
        <f t="shared" si="156"/>
        <v/>
      </c>
      <c r="H631" s="10" t="str">
        <f t="shared" si="147"/>
        <v/>
      </c>
      <c r="I631" s="10" t="str">
        <f t="shared" si="148"/>
        <v/>
      </c>
      <c r="J631" s="10" t="str">
        <f t="shared" si="149"/>
        <v/>
      </c>
      <c r="K631" s="12" t="str">
        <f t="shared" si="150"/>
        <v/>
      </c>
      <c r="L631" s="10" t="str">
        <f t="shared" si="151"/>
        <v/>
      </c>
      <c r="M631" s="13" t="str">
        <f t="shared" si="152"/>
        <v/>
      </c>
      <c r="N631" s="14" t="str">
        <f t="shared" si="153"/>
        <v/>
      </c>
      <c r="O631" s="14" t="str">
        <f t="shared" si="154"/>
        <v/>
      </c>
      <c r="P631" s="15">
        <v>629</v>
      </c>
      <c r="Q631" s="8" t="str">
        <f t="shared" si="155"/>
        <v/>
      </c>
      <c r="R631" s="201"/>
      <c r="S631" s="22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x14ac:dyDescent="0.25">
      <c r="A632" s="8">
        <f t="shared" si="143"/>
        <v>0</v>
      </c>
      <c r="B632" s="9"/>
      <c r="C632" s="9"/>
      <c r="D632" s="10" t="str">
        <f t="shared" si="144"/>
        <v/>
      </c>
      <c r="E632" s="10" t="str">
        <f t="shared" si="145"/>
        <v/>
      </c>
      <c r="F632" s="10" t="str">
        <f t="shared" si="146"/>
        <v/>
      </c>
      <c r="G632" s="10" t="str">
        <f t="shared" si="156"/>
        <v/>
      </c>
      <c r="H632" s="10" t="str">
        <f t="shared" si="147"/>
        <v/>
      </c>
      <c r="I632" s="10" t="str">
        <f t="shared" si="148"/>
        <v/>
      </c>
      <c r="J632" s="10" t="str">
        <f t="shared" si="149"/>
        <v/>
      </c>
      <c r="K632" s="12" t="str">
        <f t="shared" si="150"/>
        <v/>
      </c>
      <c r="L632" s="10" t="str">
        <f t="shared" si="151"/>
        <v/>
      </c>
      <c r="M632" s="13" t="str">
        <f t="shared" si="152"/>
        <v/>
      </c>
      <c r="N632" s="14" t="str">
        <f t="shared" si="153"/>
        <v/>
      </c>
      <c r="O632" s="14" t="str">
        <f t="shared" si="154"/>
        <v/>
      </c>
      <c r="P632" s="15">
        <v>630</v>
      </c>
      <c r="Q632" s="8" t="str">
        <f t="shared" si="155"/>
        <v/>
      </c>
      <c r="R632" s="201"/>
      <c r="S632" s="22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x14ac:dyDescent="0.25">
      <c r="A633" s="8">
        <f t="shared" si="143"/>
        <v>0</v>
      </c>
      <c r="B633" s="9"/>
      <c r="C633" s="9"/>
      <c r="D633" s="10" t="str">
        <f t="shared" si="144"/>
        <v/>
      </c>
      <c r="E633" s="10" t="str">
        <f t="shared" si="145"/>
        <v/>
      </c>
      <c r="F633" s="10" t="str">
        <f t="shared" si="146"/>
        <v/>
      </c>
      <c r="G633" s="10" t="str">
        <f t="shared" si="156"/>
        <v/>
      </c>
      <c r="H633" s="10" t="str">
        <f t="shared" si="147"/>
        <v/>
      </c>
      <c r="I633" s="10" t="str">
        <f t="shared" si="148"/>
        <v/>
      </c>
      <c r="J633" s="10" t="str">
        <f t="shared" si="149"/>
        <v/>
      </c>
      <c r="K633" s="12" t="str">
        <f t="shared" si="150"/>
        <v/>
      </c>
      <c r="L633" s="10" t="str">
        <f t="shared" si="151"/>
        <v/>
      </c>
      <c r="M633" s="13" t="str">
        <f t="shared" si="152"/>
        <v/>
      </c>
      <c r="N633" s="14" t="str">
        <f t="shared" si="153"/>
        <v/>
      </c>
      <c r="O633" s="14" t="str">
        <f t="shared" si="154"/>
        <v/>
      </c>
      <c r="P633" s="15">
        <v>631</v>
      </c>
      <c r="Q633" s="8" t="str">
        <f t="shared" si="155"/>
        <v/>
      </c>
      <c r="R633" s="201"/>
      <c r="S633" s="22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x14ac:dyDescent="0.25">
      <c r="A634" s="8">
        <f t="shared" si="143"/>
        <v>0</v>
      </c>
      <c r="B634" s="9"/>
      <c r="C634" s="9"/>
      <c r="D634" s="10" t="str">
        <f t="shared" si="144"/>
        <v/>
      </c>
      <c r="E634" s="10" t="str">
        <f t="shared" si="145"/>
        <v/>
      </c>
      <c r="F634" s="10" t="str">
        <f t="shared" si="146"/>
        <v/>
      </c>
      <c r="G634" s="10" t="str">
        <f t="shared" si="156"/>
        <v/>
      </c>
      <c r="H634" s="10" t="str">
        <f t="shared" si="147"/>
        <v/>
      </c>
      <c r="I634" s="10" t="str">
        <f t="shared" si="148"/>
        <v/>
      </c>
      <c r="J634" s="10" t="str">
        <f t="shared" si="149"/>
        <v/>
      </c>
      <c r="K634" s="12" t="str">
        <f t="shared" si="150"/>
        <v/>
      </c>
      <c r="L634" s="10" t="str">
        <f t="shared" si="151"/>
        <v/>
      </c>
      <c r="M634" s="13" t="str">
        <f t="shared" si="152"/>
        <v/>
      </c>
      <c r="N634" s="14" t="str">
        <f t="shared" si="153"/>
        <v/>
      </c>
      <c r="O634" s="14" t="str">
        <f t="shared" si="154"/>
        <v/>
      </c>
      <c r="P634" s="15">
        <v>632</v>
      </c>
      <c r="Q634" s="8" t="str">
        <f t="shared" si="155"/>
        <v/>
      </c>
      <c r="R634" s="201"/>
      <c r="S634" s="22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x14ac:dyDescent="0.25">
      <c r="A635" s="8">
        <f t="shared" si="143"/>
        <v>0</v>
      </c>
      <c r="B635" s="9"/>
      <c r="C635" s="9"/>
      <c r="D635" s="10" t="str">
        <f t="shared" si="144"/>
        <v/>
      </c>
      <c r="E635" s="10" t="str">
        <f t="shared" si="145"/>
        <v/>
      </c>
      <c r="F635" s="10" t="str">
        <f t="shared" si="146"/>
        <v/>
      </c>
      <c r="G635" s="10" t="str">
        <f t="shared" si="156"/>
        <v/>
      </c>
      <c r="H635" s="10" t="str">
        <f t="shared" si="147"/>
        <v/>
      </c>
      <c r="I635" s="10" t="str">
        <f t="shared" si="148"/>
        <v/>
      </c>
      <c r="J635" s="10" t="str">
        <f t="shared" si="149"/>
        <v/>
      </c>
      <c r="K635" s="12" t="str">
        <f t="shared" si="150"/>
        <v/>
      </c>
      <c r="L635" s="10" t="str">
        <f t="shared" si="151"/>
        <v/>
      </c>
      <c r="M635" s="13" t="str">
        <f t="shared" si="152"/>
        <v/>
      </c>
      <c r="N635" s="14" t="str">
        <f t="shared" si="153"/>
        <v/>
      </c>
      <c r="O635" s="14" t="str">
        <f t="shared" si="154"/>
        <v/>
      </c>
      <c r="P635" s="15">
        <v>633</v>
      </c>
      <c r="Q635" s="8" t="str">
        <f t="shared" si="155"/>
        <v/>
      </c>
      <c r="R635" s="201"/>
      <c r="S635" s="22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x14ac:dyDescent="0.25">
      <c r="A636" s="8">
        <f t="shared" si="143"/>
        <v>0</v>
      </c>
      <c r="B636" s="9"/>
      <c r="C636" s="9"/>
      <c r="D636" s="10" t="str">
        <f t="shared" si="144"/>
        <v/>
      </c>
      <c r="E636" s="10" t="str">
        <f t="shared" si="145"/>
        <v/>
      </c>
      <c r="F636" s="10" t="str">
        <f t="shared" si="146"/>
        <v/>
      </c>
      <c r="G636" s="10" t="str">
        <f t="shared" si="156"/>
        <v/>
      </c>
      <c r="H636" s="10" t="str">
        <f t="shared" si="147"/>
        <v/>
      </c>
      <c r="I636" s="10" t="str">
        <f t="shared" si="148"/>
        <v/>
      </c>
      <c r="J636" s="10" t="str">
        <f t="shared" si="149"/>
        <v/>
      </c>
      <c r="K636" s="12" t="str">
        <f t="shared" si="150"/>
        <v/>
      </c>
      <c r="L636" s="10" t="str">
        <f t="shared" si="151"/>
        <v/>
      </c>
      <c r="M636" s="13" t="str">
        <f t="shared" si="152"/>
        <v/>
      </c>
      <c r="N636" s="14" t="str">
        <f t="shared" si="153"/>
        <v/>
      </c>
      <c r="O636" s="14" t="str">
        <f t="shared" si="154"/>
        <v/>
      </c>
      <c r="P636" s="15">
        <v>634</v>
      </c>
      <c r="Q636" s="8" t="str">
        <f t="shared" si="155"/>
        <v/>
      </c>
      <c r="R636" s="201"/>
      <c r="S636" s="22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x14ac:dyDescent="0.25">
      <c r="A637" s="8">
        <f t="shared" si="143"/>
        <v>0</v>
      </c>
      <c r="B637" s="9"/>
      <c r="C637" s="9"/>
      <c r="D637" s="10" t="str">
        <f t="shared" si="144"/>
        <v/>
      </c>
      <c r="E637" s="10" t="str">
        <f t="shared" si="145"/>
        <v/>
      </c>
      <c r="F637" s="10" t="str">
        <f t="shared" si="146"/>
        <v/>
      </c>
      <c r="G637" s="10" t="str">
        <f t="shared" si="156"/>
        <v/>
      </c>
      <c r="H637" s="10" t="str">
        <f t="shared" si="147"/>
        <v/>
      </c>
      <c r="I637" s="10" t="str">
        <f t="shared" si="148"/>
        <v/>
      </c>
      <c r="J637" s="10" t="str">
        <f t="shared" si="149"/>
        <v/>
      </c>
      <c r="K637" s="12" t="str">
        <f t="shared" si="150"/>
        <v/>
      </c>
      <c r="L637" s="10" t="str">
        <f t="shared" si="151"/>
        <v/>
      </c>
      <c r="M637" s="13" t="str">
        <f t="shared" si="152"/>
        <v/>
      </c>
      <c r="N637" s="14" t="str">
        <f t="shared" si="153"/>
        <v/>
      </c>
      <c r="O637" s="14" t="str">
        <f t="shared" si="154"/>
        <v/>
      </c>
      <c r="P637" s="15">
        <v>635</v>
      </c>
      <c r="Q637" s="8" t="str">
        <f t="shared" si="155"/>
        <v/>
      </c>
      <c r="R637" s="201"/>
      <c r="S637" s="22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x14ac:dyDescent="0.25">
      <c r="A638" s="8">
        <f t="shared" si="143"/>
        <v>0</v>
      </c>
      <c r="B638" s="9"/>
      <c r="C638" s="9"/>
      <c r="D638" s="10" t="str">
        <f t="shared" si="144"/>
        <v/>
      </c>
      <c r="E638" s="10" t="str">
        <f t="shared" si="145"/>
        <v/>
      </c>
      <c r="F638" s="10" t="str">
        <f t="shared" si="146"/>
        <v/>
      </c>
      <c r="G638" s="10" t="str">
        <f t="shared" si="156"/>
        <v/>
      </c>
      <c r="H638" s="10" t="str">
        <f t="shared" si="147"/>
        <v/>
      </c>
      <c r="I638" s="10" t="str">
        <f t="shared" si="148"/>
        <v/>
      </c>
      <c r="J638" s="10" t="str">
        <f t="shared" si="149"/>
        <v/>
      </c>
      <c r="K638" s="12" t="str">
        <f t="shared" si="150"/>
        <v/>
      </c>
      <c r="L638" s="10" t="str">
        <f t="shared" si="151"/>
        <v/>
      </c>
      <c r="M638" s="13" t="str">
        <f t="shared" si="152"/>
        <v/>
      </c>
      <c r="N638" s="14" t="str">
        <f t="shared" si="153"/>
        <v/>
      </c>
      <c r="O638" s="14" t="str">
        <f t="shared" si="154"/>
        <v/>
      </c>
      <c r="P638" s="15">
        <v>636</v>
      </c>
      <c r="Q638" s="8" t="str">
        <f t="shared" si="155"/>
        <v/>
      </c>
      <c r="R638" s="201"/>
      <c r="S638" s="22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x14ac:dyDescent="0.25">
      <c r="A639" s="8">
        <f t="shared" si="143"/>
        <v>0</v>
      </c>
      <c r="B639" s="9"/>
      <c r="C639" s="9"/>
      <c r="D639" s="10" t="str">
        <f t="shared" si="144"/>
        <v/>
      </c>
      <c r="E639" s="10" t="str">
        <f t="shared" si="145"/>
        <v/>
      </c>
      <c r="F639" s="10" t="str">
        <f t="shared" si="146"/>
        <v/>
      </c>
      <c r="G639" s="10" t="str">
        <f t="shared" si="156"/>
        <v/>
      </c>
      <c r="H639" s="10" t="str">
        <f t="shared" si="147"/>
        <v/>
      </c>
      <c r="I639" s="10" t="str">
        <f t="shared" si="148"/>
        <v/>
      </c>
      <c r="J639" s="10" t="str">
        <f t="shared" si="149"/>
        <v/>
      </c>
      <c r="K639" s="12" t="str">
        <f t="shared" si="150"/>
        <v/>
      </c>
      <c r="L639" s="10" t="str">
        <f t="shared" si="151"/>
        <v/>
      </c>
      <c r="M639" s="13" t="str">
        <f t="shared" si="152"/>
        <v/>
      </c>
      <c r="N639" s="14" t="str">
        <f t="shared" si="153"/>
        <v/>
      </c>
      <c r="O639" s="14" t="str">
        <f t="shared" si="154"/>
        <v/>
      </c>
      <c r="P639" s="15">
        <v>637</v>
      </c>
      <c r="Q639" s="8" t="str">
        <f t="shared" si="155"/>
        <v/>
      </c>
      <c r="R639" s="201"/>
      <c r="S639" s="22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x14ac:dyDescent="0.25">
      <c r="A640" s="8">
        <f t="shared" si="143"/>
        <v>0</v>
      </c>
      <c r="B640" s="9"/>
      <c r="C640" s="9"/>
      <c r="D640" s="10" t="str">
        <f t="shared" si="144"/>
        <v/>
      </c>
      <c r="E640" s="10" t="str">
        <f t="shared" si="145"/>
        <v/>
      </c>
      <c r="F640" s="10" t="str">
        <f t="shared" si="146"/>
        <v/>
      </c>
      <c r="G640" s="10" t="str">
        <f t="shared" si="156"/>
        <v/>
      </c>
      <c r="H640" s="10" t="str">
        <f t="shared" si="147"/>
        <v/>
      </c>
      <c r="I640" s="10" t="str">
        <f t="shared" si="148"/>
        <v/>
      </c>
      <c r="J640" s="10" t="str">
        <f t="shared" si="149"/>
        <v/>
      </c>
      <c r="K640" s="12" t="str">
        <f t="shared" si="150"/>
        <v/>
      </c>
      <c r="L640" s="10" t="str">
        <f t="shared" si="151"/>
        <v/>
      </c>
      <c r="M640" s="13" t="str">
        <f t="shared" si="152"/>
        <v/>
      </c>
      <c r="N640" s="14" t="str">
        <f t="shared" si="153"/>
        <v/>
      </c>
      <c r="O640" s="14" t="str">
        <f t="shared" si="154"/>
        <v/>
      </c>
      <c r="P640" s="15">
        <v>638</v>
      </c>
      <c r="Q640" s="8" t="str">
        <f t="shared" si="155"/>
        <v/>
      </c>
      <c r="R640" s="201"/>
      <c r="S640" s="22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x14ac:dyDescent="0.25">
      <c r="A641" s="8">
        <f t="shared" si="143"/>
        <v>0</v>
      </c>
      <c r="B641" s="9"/>
      <c r="C641" s="9"/>
      <c r="D641" s="10" t="str">
        <f t="shared" si="144"/>
        <v/>
      </c>
      <c r="E641" s="10" t="str">
        <f t="shared" si="145"/>
        <v/>
      </c>
      <c r="F641" s="10" t="str">
        <f t="shared" si="146"/>
        <v/>
      </c>
      <c r="G641" s="10" t="str">
        <f t="shared" si="156"/>
        <v/>
      </c>
      <c r="H641" s="10" t="str">
        <f t="shared" si="147"/>
        <v/>
      </c>
      <c r="I641" s="10" t="str">
        <f t="shared" si="148"/>
        <v/>
      </c>
      <c r="J641" s="10" t="str">
        <f t="shared" si="149"/>
        <v/>
      </c>
      <c r="K641" s="12" t="str">
        <f t="shared" si="150"/>
        <v/>
      </c>
      <c r="L641" s="10" t="str">
        <f t="shared" si="151"/>
        <v/>
      </c>
      <c r="M641" s="13" t="str">
        <f t="shared" si="152"/>
        <v/>
      </c>
      <c r="N641" s="14" t="str">
        <f t="shared" si="153"/>
        <v/>
      </c>
      <c r="O641" s="14" t="str">
        <f t="shared" si="154"/>
        <v/>
      </c>
      <c r="P641" s="15">
        <v>639</v>
      </c>
      <c r="Q641" s="8" t="str">
        <f t="shared" si="155"/>
        <v/>
      </c>
      <c r="R641" s="201"/>
      <c r="S641" s="22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x14ac:dyDescent="0.25">
      <c r="A642" s="8">
        <f t="shared" ref="A642:A700" si="157">-B642</f>
        <v>0</v>
      </c>
      <c r="B642" s="9"/>
      <c r="C642" s="9"/>
      <c r="D642" s="10" t="str">
        <f t="shared" ref="D642:D700" si="158">IF(B642=0,"",B642+1/$T$7)</f>
        <v/>
      </c>
      <c r="E642" s="10" t="str">
        <f t="shared" ref="E642:E700" si="159">IF(B642=0,"",$T$18-(LN(1+EXP(-$S$37*(H642-T$18))))/$S$37)</f>
        <v/>
      </c>
      <c r="F642" s="10" t="str">
        <f t="shared" ref="F642:F700" si="160">IF(B642=0,"",B642-E642-G642-V$4*J642)</f>
        <v/>
      </c>
      <c r="G642" s="10" t="str">
        <f t="shared" si="156"/>
        <v/>
      </c>
      <c r="H642" s="10" t="str">
        <f t="shared" ref="H642:H700" si="161">IF(B642=0,"",B642-G642-V$4*J642)</f>
        <v/>
      </c>
      <c r="I642" s="10" t="str">
        <f t="shared" ref="I642:I700" si="162">IF(B642=0,"",B642-H642-V$4*J642)</f>
        <v/>
      </c>
      <c r="J642" s="10" t="str">
        <f t="shared" ref="J642:J700" si="163">IF(B642=0,"",LN(1+EXP($U$37*(B642-$U$39)))/$U$37)</f>
        <v/>
      </c>
      <c r="K642" s="12" t="str">
        <f t="shared" ref="K642:K700" si="164">IF(B642=0,"",-LN(1+EXP($V$41*(B642-$V$39)))/$V$41)</f>
        <v/>
      </c>
      <c r="L642" s="10" t="str">
        <f t="shared" ref="L642:L700" si="165">IF(B642=0,"",$S$41*E642+$S$7+$T$41*F642+$U$41*I642+S$43*(J642+K642))</f>
        <v/>
      </c>
      <c r="M642" s="13" t="str">
        <f t="shared" ref="M642:M700" si="166">IF(B642=0,"",(L642-C642)*(L642-C642))</f>
        <v/>
      </c>
      <c r="N642" s="14" t="str">
        <f t="shared" ref="N642:N700" si="167">IF(B642=0,"",1/V$14*LN(1+EXP(V$14*(B642-V$4*J642-T$39))))</f>
        <v/>
      </c>
      <c r="O642" s="14" t="str">
        <f t="shared" ref="O642:O700" si="168">IF(B642=0,"",(N642-I642)^2)</f>
        <v/>
      </c>
      <c r="P642" s="15">
        <v>640</v>
      </c>
      <c r="Q642" s="8" t="str">
        <f t="shared" ref="Q642:Q700" si="169">IF(B642=0,"",S$7+T$41*F642)</f>
        <v/>
      </c>
      <c r="R642" s="201"/>
      <c r="S642" s="22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x14ac:dyDescent="0.25">
      <c r="A643" s="8">
        <f t="shared" si="157"/>
        <v>0</v>
      </c>
      <c r="B643" s="9"/>
      <c r="C643" s="9"/>
      <c r="D643" s="10" t="str">
        <f t="shared" si="158"/>
        <v/>
      </c>
      <c r="E643" s="10" t="str">
        <f t="shared" si="159"/>
        <v/>
      </c>
      <c r="F643" s="10" t="str">
        <f t="shared" si="160"/>
        <v/>
      </c>
      <c r="G643" s="10" t="str">
        <f t="shared" ref="G643:G700" si="170">IF(B643=0,"",1/2*(B643-V$4*J643+T$37)+1/2*POWER((B643-V$4*J643+T$37)^2-4*V$37*(B643-V$4*J643),0.5))</f>
        <v/>
      </c>
      <c r="H643" s="10" t="str">
        <f t="shared" si="161"/>
        <v/>
      </c>
      <c r="I643" s="10" t="str">
        <f t="shared" si="162"/>
        <v/>
      </c>
      <c r="J643" s="10" t="str">
        <f t="shared" si="163"/>
        <v/>
      </c>
      <c r="K643" s="12" t="str">
        <f t="shared" si="164"/>
        <v/>
      </c>
      <c r="L643" s="10" t="str">
        <f t="shared" si="165"/>
        <v/>
      </c>
      <c r="M643" s="13" t="str">
        <f t="shared" si="166"/>
        <v/>
      </c>
      <c r="N643" s="14" t="str">
        <f t="shared" si="167"/>
        <v/>
      </c>
      <c r="O643" s="14" t="str">
        <f t="shared" si="168"/>
        <v/>
      </c>
      <c r="P643" s="15">
        <v>641</v>
      </c>
      <c r="Q643" s="8" t="str">
        <f t="shared" si="169"/>
        <v/>
      </c>
      <c r="R643" s="201"/>
      <c r="S643" s="22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x14ac:dyDescent="0.25">
      <c r="A644" s="8">
        <f t="shared" si="157"/>
        <v>0</v>
      </c>
      <c r="B644" s="9"/>
      <c r="C644" s="9"/>
      <c r="D644" s="10" t="str">
        <f t="shared" si="158"/>
        <v/>
      </c>
      <c r="E644" s="10" t="str">
        <f t="shared" si="159"/>
        <v/>
      </c>
      <c r="F644" s="10" t="str">
        <f t="shared" si="160"/>
        <v/>
      </c>
      <c r="G644" s="10" t="str">
        <f t="shared" si="170"/>
        <v/>
      </c>
      <c r="H644" s="10" t="str">
        <f t="shared" si="161"/>
        <v/>
      </c>
      <c r="I644" s="10" t="str">
        <f t="shared" si="162"/>
        <v/>
      </c>
      <c r="J644" s="10" t="str">
        <f t="shared" si="163"/>
        <v/>
      </c>
      <c r="K644" s="12" t="str">
        <f t="shared" si="164"/>
        <v/>
      </c>
      <c r="L644" s="10" t="str">
        <f t="shared" si="165"/>
        <v/>
      </c>
      <c r="M644" s="13" t="str">
        <f t="shared" si="166"/>
        <v/>
      </c>
      <c r="N644" s="14" t="str">
        <f t="shared" si="167"/>
        <v/>
      </c>
      <c r="O644" s="14" t="str">
        <f t="shared" si="168"/>
        <v/>
      </c>
      <c r="P644" s="15">
        <v>642</v>
      </c>
      <c r="Q644" s="8" t="str">
        <f t="shared" si="169"/>
        <v/>
      </c>
      <c r="R644" s="201"/>
      <c r="S644" s="22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x14ac:dyDescent="0.25">
      <c r="A645" s="8">
        <f t="shared" si="157"/>
        <v>0</v>
      </c>
      <c r="B645" s="9"/>
      <c r="C645" s="9"/>
      <c r="D645" s="10" t="str">
        <f t="shared" si="158"/>
        <v/>
      </c>
      <c r="E645" s="10" t="str">
        <f t="shared" si="159"/>
        <v/>
      </c>
      <c r="F645" s="10" t="str">
        <f t="shared" si="160"/>
        <v/>
      </c>
      <c r="G645" s="10" t="str">
        <f t="shared" si="170"/>
        <v/>
      </c>
      <c r="H645" s="10" t="str">
        <f t="shared" si="161"/>
        <v/>
      </c>
      <c r="I645" s="10" t="str">
        <f t="shared" si="162"/>
        <v/>
      </c>
      <c r="J645" s="10" t="str">
        <f t="shared" si="163"/>
        <v/>
      </c>
      <c r="K645" s="12" t="str">
        <f t="shared" si="164"/>
        <v/>
      </c>
      <c r="L645" s="10" t="str">
        <f t="shared" si="165"/>
        <v/>
      </c>
      <c r="M645" s="13" t="str">
        <f t="shared" si="166"/>
        <v/>
      </c>
      <c r="N645" s="14" t="str">
        <f t="shared" si="167"/>
        <v/>
      </c>
      <c r="O645" s="14" t="str">
        <f t="shared" si="168"/>
        <v/>
      </c>
      <c r="P645" s="15">
        <v>643</v>
      </c>
      <c r="Q645" s="8" t="str">
        <f t="shared" si="169"/>
        <v/>
      </c>
      <c r="R645" s="201"/>
      <c r="S645" s="22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x14ac:dyDescent="0.25">
      <c r="A646" s="8">
        <f t="shared" si="157"/>
        <v>0</v>
      </c>
      <c r="B646" s="9"/>
      <c r="C646" s="9"/>
      <c r="D646" s="10" t="str">
        <f t="shared" si="158"/>
        <v/>
      </c>
      <c r="E646" s="10" t="str">
        <f t="shared" si="159"/>
        <v/>
      </c>
      <c r="F646" s="10" t="str">
        <f t="shared" si="160"/>
        <v/>
      </c>
      <c r="G646" s="10" t="str">
        <f t="shared" si="170"/>
        <v/>
      </c>
      <c r="H646" s="10" t="str">
        <f t="shared" si="161"/>
        <v/>
      </c>
      <c r="I646" s="10" t="str">
        <f t="shared" si="162"/>
        <v/>
      </c>
      <c r="J646" s="10" t="str">
        <f t="shared" si="163"/>
        <v/>
      </c>
      <c r="K646" s="12" t="str">
        <f t="shared" si="164"/>
        <v/>
      </c>
      <c r="L646" s="10" t="str">
        <f t="shared" si="165"/>
        <v/>
      </c>
      <c r="M646" s="13" t="str">
        <f t="shared" si="166"/>
        <v/>
      </c>
      <c r="N646" s="14" t="str">
        <f t="shared" si="167"/>
        <v/>
      </c>
      <c r="O646" s="14" t="str">
        <f t="shared" si="168"/>
        <v/>
      </c>
      <c r="P646" s="15">
        <v>644</v>
      </c>
      <c r="Q646" s="8" t="str">
        <f t="shared" si="169"/>
        <v/>
      </c>
      <c r="R646" s="201"/>
      <c r="S646" s="22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x14ac:dyDescent="0.25">
      <c r="A647" s="8">
        <f t="shared" si="157"/>
        <v>0</v>
      </c>
      <c r="B647" s="9"/>
      <c r="C647" s="9"/>
      <c r="D647" s="10" t="str">
        <f t="shared" si="158"/>
        <v/>
      </c>
      <c r="E647" s="10" t="str">
        <f t="shared" si="159"/>
        <v/>
      </c>
      <c r="F647" s="10" t="str">
        <f t="shared" si="160"/>
        <v/>
      </c>
      <c r="G647" s="10" t="str">
        <f t="shared" si="170"/>
        <v/>
      </c>
      <c r="H647" s="10" t="str">
        <f t="shared" si="161"/>
        <v/>
      </c>
      <c r="I647" s="10" t="str">
        <f t="shared" si="162"/>
        <v/>
      </c>
      <c r="J647" s="10" t="str">
        <f t="shared" si="163"/>
        <v/>
      </c>
      <c r="K647" s="12" t="str">
        <f t="shared" si="164"/>
        <v/>
      </c>
      <c r="L647" s="10" t="str">
        <f t="shared" si="165"/>
        <v/>
      </c>
      <c r="M647" s="13" t="str">
        <f t="shared" si="166"/>
        <v/>
      </c>
      <c r="N647" s="14" t="str">
        <f t="shared" si="167"/>
        <v/>
      </c>
      <c r="O647" s="14" t="str">
        <f t="shared" si="168"/>
        <v/>
      </c>
      <c r="P647" s="15">
        <v>645</v>
      </c>
      <c r="Q647" s="8" t="str">
        <f t="shared" si="169"/>
        <v/>
      </c>
      <c r="R647" s="201"/>
      <c r="S647" s="22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x14ac:dyDescent="0.25">
      <c r="A648" s="8">
        <f t="shared" si="157"/>
        <v>0</v>
      </c>
      <c r="B648" s="9"/>
      <c r="C648" s="9"/>
      <c r="D648" s="10" t="str">
        <f t="shared" si="158"/>
        <v/>
      </c>
      <c r="E648" s="10" t="str">
        <f t="shared" si="159"/>
        <v/>
      </c>
      <c r="F648" s="10" t="str">
        <f t="shared" si="160"/>
        <v/>
      </c>
      <c r="G648" s="10" t="str">
        <f t="shared" si="170"/>
        <v/>
      </c>
      <c r="H648" s="10" t="str">
        <f t="shared" si="161"/>
        <v/>
      </c>
      <c r="I648" s="10" t="str">
        <f t="shared" si="162"/>
        <v/>
      </c>
      <c r="J648" s="10" t="str">
        <f t="shared" si="163"/>
        <v/>
      </c>
      <c r="K648" s="12" t="str">
        <f t="shared" si="164"/>
        <v/>
      </c>
      <c r="L648" s="10" t="str">
        <f t="shared" si="165"/>
        <v/>
      </c>
      <c r="M648" s="13" t="str">
        <f t="shared" si="166"/>
        <v/>
      </c>
      <c r="N648" s="14" t="str">
        <f t="shared" si="167"/>
        <v/>
      </c>
      <c r="O648" s="14" t="str">
        <f t="shared" si="168"/>
        <v/>
      </c>
      <c r="P648" s="15">
        <v>646</v>
      </c>
      <c r="Q648" s="8" t="str">
        <f t="shared" si="169"/>
        <v/>
      </c>
      <c r="R648" s="201"/>
      <c r="S648" s="22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x14ac:dyDescent="0.25">
      <c r="A649" s="8">
        <f t="shared" si="157"/>
        <v>0</v>
      </c>
      <c r="B649" s="9"/>
      <c r="C649" s="9"/>
      <c r="D649" s="10" t="str">
        <f t="shared" si="158"/>
        <v/>
      </c>
      <c r="E649" s="10" t="str">
        <f t="shared" si="159"/>
        <v/>
      </c>
      <c r="F649" s="10" t="str">
        <f t="shared" si="160"/>
        <v/>
      </c>
      <c r="G649" s="10" t="str">
        <f t="shared" si="170"/>
        <v/>
      </c>
      <c r="H649" s="10" t="str">
        <f t="shared" si="161"/>
        <v/>
      </c>
      <c r="I649" s="10" t="str">
        <f t="shared" si="162"/>
        <v/>
      </c>
      <c r="J649" s="10" t="str">
        <f t="shared" si="163"/>
        <v/>
      </c>
      <c r="K649" s="12" t="str">
        <f t="shared" si="164"/>
        <v/>
      </c>
      <c r="L649" s="10" t="str">
        <f t="shared" si="165"/>
        <v/>
      </c>
      <c r="M649" s="13" t="str">
        <f t="shared" si="166"/>
        <v/>
      </c>
      <c r="N649" s="14" t="str">
        <f t="shared" si="167"/>
        <v/>
      </c>
      <c r="O649" s="14" t="str">
        <f t="shared" si="168"/>
        <v/>
      </c>
      <c r="P649" s="15">
        <v>647</v>
      </c>
      <c r="Q649" s="8" t="str">
        <f t="shared" si="169"/>
        <v/>
      </c>
      <c r="R649" s="201"/>
      <c r="S649" s="22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x14ac:dyDescent="0.25">
      <c r="A650" s="8">
        <f t="shared" si="157"/>
        <v>0</v>
      </c>
      <c r="B650" s="9"/>
      <c r="C650" s="9"/>
      <c r="D650" s="10" t="str">
        <f t="shared" si="158"/>
        <v/>
      </c>
      <c r="E650" s="10" t="str">
        <f t="shared" si="159"/>
        <v/>
      </c>
      <c r="F650" s="10" t="str">
        <f t="shared" si="160"/>
        <v/>
      </c>
      <c r="G650" s="10" t="str">
        <f t="shared" si="170"/>
        <v/>
      </c>
      <c r="H650" s="10" t="str">
        <f t="shared" si="161"/>
        <v/>
      </c>
      <c r="I650" s="10" t="str">
        <f t="shared" si="162"/>
        <v/>
      </c>
      <c r="J650" s="10" t="str">
        <f t="shared" si="163"/>
        <v/>
      </c>
      <c r="K650" s="12" t="str">
        <f t="shared" si="164"/>
        <v/>
      </c>
      <c r="L650" s="10" t="str">
        <f t="shared" si="165"/>
        <v/>
      </c>
      <c r="M650" s="13" t="str">
        <f t="shared" si="166"/>
        <v/>
      </c>
      <c r="N650" s="14" t="str">
        <f t="shared" si="167"/>
        <v/>
      </c>
      <c r="O650" s="14" t="str">
        <f t="shared" si="168"/>
        <v/>
      </c>
      <c r="P650" s="15">
        <v>648</v>
      </c>
      <c r="Q650" s="8" t="str">
        <f t="shared" si="169"/>
        <v/>
      </c>
      <c r="R650" s="201"/>
      <c r="S650" s="22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x14ac:dyDescent="0.25">
      <c r="A651" s="8">
        <f t="shared" si="157"/>
        <v>0</v>
      </c>
      <c r="B651" s="9"/>
      <c r="C651" s="9"/>
      <c r="D651" s="10" t="str">
        <f t="shared" si="158"/>
        <v/>
      </c>
      <c r="E651" s="10" t="str">
        <f t="shared" si="159"/>
        <v/>
      </c>
      <c r="F651" s="10" t="str">
        <f t="shared" si="160"/>
        <v/>
      </c>
      <c r="G651" s="10" t="str">
        <f t="shared" si="170"/>
        <v/>
      </c>
      <c r="H651" s="10" t="str">
        <f t="shared" si="161"/>
        <v/>
      </c>
      <c r="I651" s="10" t="str">
        <f t="shared" si="162"/>
        <v/>
      </c>
      <c r="J651" s="10" t="str">
        <f t="shared" si="163"/>
        <v/>
      </c>
      <c r="K651" s="12" t="str">
        <f t="shared" si="164"/>
        <v/>
      </c>
      <c r="L651" s="10" t="str">
        <f t="shared" si="165"/>
        <v/>
      </c>
      <c r="M651" s="13" t="str">
        <f t="shared" si="166"/>
        <v/>
      </c>
      <c r="N651" s="14" t="str">
        <f t="shared" si="167"/>
        <v/>
      </c>
      <c r="O651" s="14" t="str">
        <f t="shared" si="168"/>
        <v/>
      </c>
      <c r="P651" s="15">
        <v>649</v>
      </c>
      <c r="Q651" s="8" t="str">
        <f t="shared" si="169"/>
        <v/>
      </c>
      <c r="R651" s="201"/>
      <c r="S651" s="22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x14ac:dyDescent="0.25">
      <c r="A652" s="8">
        <f t="shared" si="157"/>
        <v>0</v>
      </c>
      <c r="B652" s="9"/>
      <c r="C652" s="9"/>
      <c r="D652" s="10" t="str">
        <f t="shared" si="158"/>
        <v/>
      </c>
      <c r="E652" s="10" t="str">
        <f t="shared" si="159"/>
        <v/>
      </c>
      <c r="F652" s="10" t="str">
        <f t="shared" si="160"/>
        <v/>
      </c>
      <c r="G652" s="10" t="str">
        <f t="shared" si="170"/>
        <v/>
      </c>
      <c r="H652" s="10" t="str">
        <f t="shared" si="161"/>
        <v/>
      </c>
      <c r="I652" s="10" t="str">
        <f t="shared" si="162"/>
        <v/>
      </c>
      <c r="J652" s="10" t="str">
        <f t="shared" si="163"/>
        <v/>
      </c>
      <c r="K652" s="12" t="str">
        <f t="shared" si="164"/>
        <v/>
      </c>
      <c r="L652" s="10" t="str">
        <f t="shared" si="165"/>
        <v/>
      </c>
      <c r="M652" s="13" t="str">
        <f t="shared" si="166"/>
        <v/>
      </c>
      <c r="N652" s="14" t="str">
        <f t="shared" si="167"/>
        <v/>
      </c>
      <c r="O652" s="14" t="str">
        <f t="shared" si="168"/>
        <v/>
      </c>
      <c r="P652" s="15">
        <v>650</v>
      </c>
      <c r="Q652" s="8" t="str">
        <f t="shared" si="169"/>
        <v/>
      </c>
      <c r="R652" s="201"/>
      <c r="S652" s="22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x14ac:dyDescent="0.25">
      <c r="A653" s="8">
        <f t="shared" si="157"/>
        <v>0</v>
      </c>
      <c r="B653" s="9"/>
      <c r="C653" s="9"/>
      <c r="D653" s="10" t="str">
        <f t="shared" si="158"/>
        <v/>
      </c>
      <c r="E653" s="10" t="str">
        <f t="shared" si="159"/>
        <v/>
      </c>
      <c r="F653" s="10" t="str">
        <f t="shared" si="160"/>
        <v/>
      </c>
      <c r="G653" s="10" t="str">
        <f t="shared" si="170"/>
        <v/>
      </c>
      <c r="H653" s="10" t="str">
        <f t="shared" si="161"/>
        <v/>
      </c>
      <c r="I653" s="10" t="str">
        <f t="shared" si="162"/>
        <v/>
      </c>
      <c r="J653" s="10" t="str">
        <f t="shared" si="163"/>
        <v/>
      </c>
      <c r="K653" s="12" t="str">
        <f t="shared" si="164"/>
        <v/>
      </c>
      <c r="L653" s="10" t="str">
        <f t="shared" si="165"/>
        <v/>
      </c>
      <c r="M653" s="13" t="str">
        <f t="shared" si="166"/>
        <v/>
      </c>
      <c r="N653" s="14" t="str">
        <f t="shared" si="167"/>
        <v/>
      </c>
      <c r="O653" s="14" t="str">
        <f t="shared" si="168"/>
        <v/>
      </c>
      <c r="P653" s="15">
        <v>651</v>
      </c>
      <c r="Q653" s="8" t="str">
        <f t="shared" si="169"/>
        <v/>
      </c>
      <c r="R653" s="201"/>
      <c r="S653" s="22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x14ac:dyDescent="0.25">
      <c r="A654" s="8">
        <f t="shared" si="157"/>
        <v>0</v>
      </c>
      <c r="B654" s="9"/>
      <c r="C654" s="9"/>
      <c r="D654" s="10" t="str">
        <f t="shared" si="158"/>
        <v/>
      </c>
      <c r="E654" s="10" t="str">
        <f t="shared" si="159"/>
        <v/>
      </c>
      <c r="F654" s="10" t="str">
        <f t="shared" si="160"/>
        <v/>
      </c>
      <c r="G654" s="10" t="str">
        <f t="shared" si="170"/>
        <v/>
      </c>
      <c r="H654" s="10" t="str">
        <f t="shared" si="161"/>
        <v/>
      </c>
      <c r="I654" s="10" t="str">
        <f t="shared" si="162"/>
        <v/>
      </c>
      <c r="J654" s="10" t="str">
        <f t="shared" si="163"/>
        <v/>
      </c>
      <c r="K654" s="12" t="str">
        <f t="shared" si="164"/>
        <v/>
      </c>
      <c r="L654" s="10" t="str">
        <f t="shared" si="165"/>
        <v/>
      </c>
      <c r="M654" s="13" t="str">
        <f t="shared" si="166"/>
        <v/>
      </c>
      <c r="N654" s="14" t="str">
        <f t="shared" si="167"/>
        <v/>
      </c>
      <c r="O654" s="14" t="str">
        <f t="shared" si="168"/>
        <v/>
      </c>
      <c r="P654" s="15">
        <v>652</v>
      </c>
      <c r="Q654" s="8" t="str">
        <f t="shared" si="169"/>
        <v/>
      </c>
      <c r="R654" s="201"/>
      <c r="S654" s="22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x14ac:dyDescent="0.25">
      <c r="A655" s="8">
        <f t="shared" si="157"/>
        <v>0</v>
      </c>
      <c r="B655" s="9"/>
      <c r="C655" s="9"/>
      <c r="D655" s="10" t="str">
        <f t="shared" si="158"/>
        <v/>
      </c>
      <c r="E655" s="10" t="str">
        <f t="shared" si="159"/>
        <v/>
      </c>
      <c r="F655" s="10" t="str">
        <f t="shared" si="160"/>
        <v/>
      </c>
      <c r="G655" s="10" t="str">
        <f t="shared" si="170"/>
        <v/>
      </c>
      <c r="H655" s="10" t="str">
        <f t="shared" si="161"/>
        <v/>
      </c>
      <c r="I655" s="10" t="str">
        <f t="shared" si="162"/>
        <v/>
      </c>
      <c r="J655" s="10" t="str">
        <f t="shared" si="163"/>
        <v/>
      </c>
      <c r="K655" s="12" t="str">
        <f t="shared" si="164"/>
        <v/>
      </c>
      <c r="L655" s="10" t="str">
        <f t="shared" si="165"/>
        <v/>
      </c>
      <c r="M655" s="13" t="str">
        <f t="shared" si="166"/>
        <v/>
      </c>
      <c r="N655" s="14" t="str">
        <f t="shared" si="167"/>
        <v/>
      </c>
      <c r="O655" s="14" t="str">
        <f t="shared" si="168"/>
        <v/>
      </c>
      <c r="P655" s="15">
        <v>653</v>
      </c>
      <c r="Q655" s="8" t="str">
        <f t="shared" si="169"/>
        <v/>
      </c>
      <c r="R655" s="201"/>
      <c r="S655" s="22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x14ac:dyDescent="0.25">
      <c r="A656" s="8">
        <f t="shared" si="157"/>
        <v>0</v>
      </c>
      <c r="B656" s="9"/>
      <c r="C656" s="9"/>
      <c r="D656" s="10" t="str">
        <f t="shared" si="158"/>
        <v/>
      </c>
      <c r="E656" s="10" t="str">
        <f t="shared" si="159"/>
        <v/>
      </c>
      <c r="F656" s="10" t="str">
        <f t="shared" si="160"/>
        <v/>
      </c>
      <c r="G656" s="10" t="str">
        <f t="shared" si="170"/>
        <v/>
      </c>
      <c r="H656" s="10" t="str">
        <f t="shared" si="161"/>
        <v/>
      </c>
      <c r="I656" s="10" t="str">
        <f t="shared" si="162"/>
        <v/>
      </c>
      <c r="J656" s="10" t="str">
        <f t="shared" si="163"/>
        <v/>
      </c>
      <c r="K656" s="12" t="str">
        <f t="shared" si="164"/>
        <v/>
      </c>
      <c r="L656" s="10" t="str">
        <f t="shared" si="165"/>
        <v/>
      </c>
      <c r="M656" s="13" t="str">
        <f t="shared" si="166"/>
        <v/>
      </c>
      <c r="N656" s="14" t="str">
        <f t="shared" si="167"/>
        <v/>
      </c>
      <c r="O656" s="14" t="str">
        <f t="shared" si="168"/>
        <v/>
      </c>
      <c r="P656" s="15">
        <v>654</v>
      </c>
      <c r="Q656" s="8" t="str">
        <f t="shared" si="169"/>
        <v/>
      </c>
      <c r="R656" s="201"/>
      <c r="S656" s="22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x14ac:dyDescent="0.25">
      <c r="A657" s="8">
        <f t="shared" si="157"/>
        <v>0</v>
      </c>
      <c r="B657" s="9"/>
      <c r="C657" s="9"/>
      <c r="D657" s="10" t="str">
        <f t="shared" si="158"/>
        <v/>
      </c>
      <c r="E657" s="10" t="str">
        <f t="shared" si="159"/>
        <v/>
      </c>
      <c r="F657" s="10" t="str">
        <f t="shared" si="160"/>
        <v/>
      </c>
      <c r="G657" s="10" t="str">
        <f t="shared" si="170"/>
        <v/>
      </c>
      <c r="H657" s="10" t="str">
        <f t="shared" si="161"/>
        <v/>
      </c>
      <c r="I657" s="10" t="str">
        <f t="shared" si="162"/>
        <v/>
      </c>
      <c r="J657" s="10" t="str">
        <f t="shared" si="163"/>
        <v/>
      </c>
      <c r="K657" s="12" t="str">
        <f t="shared" si="164"/>
        <v/>
      </c>
      <c r="L657" s="10" t="str">
        <f t="shared" si="165"/>
        <v/>
      </c>
      <c r="M657" s="13" t="str">
        <f t="shared" si="166"/>
        <v/>
      </c>
      <c r="N657" s="14" t="str">
        <f t="shared" si="167"/>
        <v/>
      </c>
      <c r="O657" s="14" t="str">
        <f t="shared" si="168"/>
        <v/>
      </c>
      <c r="P657" s="15">
        <v>655</v>
      </c>
      <c r="Q657" s="8" t="str">
        <f t="shared" si="169"/>
        <v/>
      </c>
      <c r="R657" s="201"/>
      <c r="S657" s="22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x14ac:dyDescent="0.25">
      <c r="A658" s="8">
        <f t="shared" si="157"/>
        <v>0</v>
      </c>
      <c r="B658" s="9"/>
      <c r="C658" s="9"/>
      <c r="D658" s="10" t="str">
        <f t="shared" si="158"/>
        <v/>
      </c>
      <c r="E658" s="10" t="str">
        <f t="shared" si="159"/>
        <v/>
      </c>
      <c r="F658" s="10" t="str">
        <f t="shared" si="160"/>
        <v/>
      </c>
      <c r="G658" s="10" t="str">
        <f t="shared" si="170"/>
        <v/>
      </c>
      <c r="H658" s="10" t="str">
        <f t="shared" si="161"/>
        <v/>
      </c>
      <c r="I658" s="10" t="str">
        <f t="shared" si="162"/>
        <v/>
      </c>
      <c r="J658" s="10" t="str">
        <f t="shared" si="163"/>
        <v/>
      </c>
      <c r="K658" s="12" t="str">
        <f t="shared" si="164"/>
        <v/>
      </c>
      <c r="L658" s="10" t="str">
        <f t="shared" si="165"/>
        <v/>
      </c>
      <c r="M658" s="13" t="str">
        <f t="shared" si="166"/>
        <v/>
      </c>
      <c r="N658" s="14" t="str">
        <f t="shared" si="167"/>
        <v/>
      </c>
      <c r="O658" s="14" t="str">
        <f t="shared" si="168"/>
        <v/>
      </c>
      <c r="P658" s="15">
        <v>656</v>
      </c>
      <c r="Q658" s="8" t="str">
        <f t="shared" si="169"/>
        <v/>
      </c>
      <c r="R658" s="201"/>
      <c r="S658" s="22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x14ac:dyDescent="0.25">
      <c r="A659" s="8">
        <f t="shared" si="157"/>
        <v>0</v>
      </c>
      <c r="B659" s="9"/>
      <c r="C659" s="9"/>
      <c r="D659" s="10" t="str">
        <f t="shared" si="158"/>
        <v/>
      </c>
      <c r="E659" s="10" t="str">
        <f t="shared" si="159"/>
        <v/>
      </c>
      <c r="F659" s="10" t="str">
        <f t="shared" si="160"/>
        <v/>
      </c>
      <c r="G659" s="10" t="str">
        <f t="shared" si="170"/>
        <v/>
      </c>
      <c r="H659" s="10" t="str">
        <f t="shared" si="161"/>
        <v/>
      </c>
      <c r="I659" s="10" t="str">
        <f t="shared" si="162"/>
        <v/>
      </c>
      <c r="J659" s="10" t="str">
        <f t="shared" si="163"/>
        <v/>
      </c>
      <c r="K659" s="12" t="str">
        <f t="shared" si="164"/>
        <v/>
      </c>
      <c r="L659" s="10" t="str">
        <f t="shared" si="165"/>
        <v/>
      </c>
      <c r="M659" s="13" t="str">
        <f t="shared" si="166"/>
        <v/>
      </c>
      <c r="N659" s="14" t="str">
        <f t="shared" si="167"/>
        <v/>
      </c>
      <c r="O659" s="14" t="str">
        <f t="shared" si="168"/>
        <v/>
      </c>
      <c r="P659" s="15">
        <v>657</v>
      </c>
      <c r="Q659" s="8" t="str">
        <f t="shared" si="169"/>
        <v/>
      </c>
      <c r="R659" s="201"/>
      <c r="S659" s="22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x14ac:dyDescent="0.25">
      <c r="A660" s="8">
        <f t="shared" si="157"/>
        <v>0</v>
      </c>
      <c r="B660" s="9"/>
      <c r="C660" s="9"/>
      <c r="D660" s="10" t="str">
        <f t="shared" si="158"/>
        <v/>
      </c>
      <c r="E660" s="10" t="str">
        <f t="shared" si="159"/>
        <v/>
      </c>
      <c r="F660" s="10" t="str">
        <f t="shared" si="160"/>
        <v/>
      </c>
      <c r="G660" s="10" t="str">
        <f t="shared" si="170"/>
        <v/>
      </c>
      <c r="H660" s="10" t="str">
        <f t="shared" si="161"/>
        <v/>
      </c>
      <c r="I660" s="10" t="str">
        <f t="shared" si="162"/>
        <v/>
      </c>
      <c r="J660" s="10" t="str">
        <f t="shared" si="163"/>
        <v/>
      </c>
      <c r="K660" s="12" t="str">
        <f t="shared" si="164"/>
        <v/>
      </c>
      <c r="L660" s="10" t="str">
        <f t="shared" si="165"/>
        <v/>
      </c>
      <c r="M660" s="13" t="str">
        <f t="shared" si="166"/>
        <v/>
      </c>
      <c r="N660" s="14" t="str">
        <f t="shared" si="167"/>
        <v/>
      </c>
      <c r="O660" s="14" t="str">
        <f t="shared" si="168"/>
        <v/>
      </c>
      <c r="P660" s="15">
        <v>658</v>
      </c>
      <c r="Q660" s="8" t="str">
        <f t="shared" si="169"/>
        <v/>
      </c>
      <c r="R660" s="201"/>
      <c r="S660" s="22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x14ac:dyDescent="0.25">
      <c r="A661" s="8">
        <f t="shared" si="157"/>
        <v>0</v>
      </c>
      <c r="B661" s="9"/>
      <c r="C661" s="9"/>
      <c r="D661" s="10" t="str">
        <f t="shared" si="158"/>
        <v/>
      </c>
      <c r="E661" s="10" t="str">
        <f t="shared" si="159"/>
        <v/>
      </c>
      <c r="F661" s="10" t="str">
        <f t="shared" si="160"/>
        <v/>
      </c>
      <c r="G661" s="10" t="str">
        <f t="shared" si="170"/>
        <v/>
      </c>
      <c r="H661" s="10" t="str">
        <f t="shared" si="161"/>
        <v/>
      </c>
      <c r="I661" s="10" t="str">
        <f t="shared" si="162"/>
        <v/>
      </c>
      <c r="J661" s="10" t="str">
        <f t="shared" si="163"/>
        <v/>
      </c>
      <c r="K661" s="12" t="str">
        <f t="shared" si="164"/>
        <v/>
      </c>
      <c r="L661" s="10" t="str">
        <f t="shared" si="165"/>
        <v/>
      </c>
      <c r="M661" s="13" t="str">
        <f t="shared" si="166"/>
        <v/>
      </c>
      <c r="N661" s="14" t="str">
        <f t="shared" si="167"/>
        <v/>
      </c>
      <c r="O661" s="14" t="str">
        <f t="shared" si="168"/>
        <v/>
      </c>
      <c r="P661" s="15">
        <v>659</v>
      </c>
      <c r="Q661" s="8" t="str">
        <f t="shared" si="169"/>
        <v/>
      </c>
      <c r="R661" s="201"/>
      <c r="S661" s="22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x14ac:dyDescent="0.25">
      <c r="A662" s="8">
        <f t="shared" si="157"/>
        <v>0</v>
      </c>
      <c r="B662" s="9"/>
      <c r="C662" s="9"/>
      <c r="D662" s="10" t="str">
        <f t="shared" si="158"/>
        <v/>
      </c>
      <c r="E662" s="10" t="str">
        <f t="shared" si="159"/>
        <v/>
      </c>
      <c r="F662" s="10" t="str">
        <f t="shared" si="160"/>
        <v/>
      </c>
      <c r="G662" s="10" t="str">
        <f t="shared" si="170"/>
        <v/>
      </c>
      <c r="H662" s="10" t="str">
        <f t="shared" si="161"/>
        <v/>
      </c>
      <c r="I662" s="10" t="str">
        <f t="shared" si="162"/>
        <v/>
      </c>
      <c r="J662" s="10" t="str">
        <f t="shared" si="163"/>
        <v/>
      </c>
      <c r="K662" s="12" t="str">
        <f t="shared" si="164"/>
        <v/>
      </c>
      <c r="L662" s="10" t="str">
        <f t="shared" si="165"/>
        <v/>
      </c>
      <c r="M662" s="13" t="str">
        <f t="shared" si="166"/>
        <v/>
      </c>
      <c r="N662" s="14" t="str">
        <f t="shared" si="167"/>
        <v/>
      </c>
      <c r="O662" s="14" t="str">
        <f t="shared" si="168"/>
        <v/>
      </c>
      <c r="P662" s="15">
        <v>660</v>
      </c>
      <c r="Q662" s="8" t="str">
        <f t="shared" si="169"/>
        <v/>
      </c>
      <c r="R662" s="201"/>
      <c r="S662" s="22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x14ac:dyDescent="0.25">
      <c r="A663" s="8">
        <f t="shared" si="157"/>
        <v>0</v>
      </c>
      <c r="B663" s="9"/>
      <c r="C663" s="9"/>
      <c r="D663" s="10" t="str">
        <f t="shared" si="158"/>
        <v/>
      </c>
      <c r="E663" s="10" t="str">
        <f t="shared" si="159"/>
        <v/>
      </c>
      <c r="F663" s="10" t="str">
        <f t="shared" si="160"/>
        <v/>
      </c>
      <c r="G663" s="10" t="str">
        <f t="shared" si="170"/>
        <v/>
      </c>
      <c r="H663" s="10" t="str">
        <f t="shared" si="161"/>
        <v/>
      </c>
      <c r="I663" s="10" t="str">
        <f t="shared" si="162"/>
        <v/>
      </c>
      <c r="J663" s="10" t="str">
        <f t="shared" si="163"/>
        <v/>
      </c>
      <c r="K663" s="12" t="str">
        <f t="shared" si="164"/>
        <v/>
      </c>
      <c r="L663" s="10" t="str">
        <f t="shared" si="165"/>
        <v/>
      </c>
      <c r="M663" s="13" t="str">
        <f t="shared" si="166"/>
        <v/>
      </c>
      <c r="N663" s="14" t="str">
        <f t="shared" si="167"/>
        <v/>
      </c>
      <c r="O663" s="14" t="str">
        <f t="shared" si="168"/>
        <v/>
      </c>
      <c r="P663" s="15">
        <v>661</v>
      </c>
      <c r="Q663" s="8" t="str">
        <f t="shared" si="169"/>
        <v/>
      </c>
      <c r="R663" s="201"/>
      <c r="S663" s="22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x14ac:dyDescent="0.25">
      <c r="A664" s="8">
        <f t="shared" si="157"/>
        <v>0</v>
      </c>
      <c r="B664" s="9"/>
      <c r="C664" s="9"/>
      <c r="D664" s="10" t="str">
        <f t="shared" si="158"/>
        <v/>
      </c>
      <c r="E664" s="10" t="str">
        <f t="shared" si="159"/>
        <v/>
      </c>
      <c r="F664" s="10" t="str">
        <f t="shared" si="160"/>
        <v/>
      </c>
      <c r="G664" s="10" t="str">
        <f t="shared" si="170"/>
        <v/>
      </c>
      <c r="H664" s="10" t="str">
        <f t="shared" si="161"/>
        <v/>
      </c>
      <c r="I664" s="10" t="str">
        <f t="shared" si="162"/>
        <v/>
      </c>
      <c r="J664" s="10" t="str">
        <f t="shared" si="163"/>
        <v/>
      </c>
      <c r="K664" s="12" t="str">
        <f t="shared" si="164"/>
        <v/>
      </c>
      <c r="L664" s="10" t="str">
        <f t="shared" si="165"/>
        <v/>
      </c>
      <c r="M664" s="13" t="str">
        <f t="shared" si="166"/>
        <v/>
      </c>
      <c r="N664" s="14" t="str">
        <f t="shared" si="167"/>
        <v/>
      </c>
      <c r="O664" s="14" t="str">
        <f t="shared" si="168"/>
        <v/>
      </c>
      <c r="P664" s="15">
        <v>662</v>
      </c>
      <c r="Q664" s="8" t="str">
        <f t="shared" si="169"/>
        <v/>
      </c>
      <c r="R664" s="201"/>
      <c r="S664" s="22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x14ac:dyDescent="0.25">
      <c r="A665" s="8">
        <f t="shared" si="157"/>
        <v>0</v>
      </c>
      <c r="B665" s="9"/>
      <c r="C665" s="9"/>
      <c r="D665" s="10" t="str">
        <f t="shared" si="158"/>
        <v/>
      </c>
      <c r="E665" s="10" t="str">
        <f t="shared" si="159"/>
        <v/>
      </c>
      <c r="F665" s="10" t="str">
        <f t="shared" si="160"/>
        <v/>
      </c>
      <c r="G665" s="10" t="str">
        <f t="shared" si="170"/>
        <v/>
      </c>
      <c r="H665" s="10" t="str">
        <f t="shared" si="161"/>
        <v/>
      </c>
      <c r="I665" s="10" t="str">
        <f t="shared" si="162"/>
        <v/>
      </c>
      <c r="J665" s="10" t="str">
        <f t="shared" si="163"/>
        <v/>
      </c>
      <c r="K665" s="12" t="str">
        <f t="shared" si="164"/>
        <v/>
      </c>
      <c r="L665" s="10" t="str">
        <f t="shared" si="165"/>
        <v/>
      </c>
      <c r="M665" s="13" t="str">
        <f t="shared" si="166"/>
        <v/>
      </c>
      <c r="N665" s="14" t="str">
        <f t="shared" si="167"/>
        <v/>
      </c>
      <c r="O665" s="14" t="str">
        <f t="shared" si="168"/>
        <v/>
      </c>
      <c r="P665" s="15">
        <v>663</v>
      </c>
      <c r="Q665" s="8" t="str">
        <f t="shared" si="169"/>
        <v/>
      </c>
      <c r="R665" s="201"/>
      <c r="S665" s="22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x14ac:dyDescent="0.25">
      <c r="A666" s="8">
        <f t="shared" si="157"/>
        <v>0</v>
      </c>
      <c r="B666" s="9"/>
      <c r="C666" s="9"/>
      <c r="D666" s="10" t="str">
        <f t="shared" si="158"/>
        <v/>
      </c>
      <c r="E666" s="10" t="str">
        <f t="shared" si="159"/>
        <v/>
      </c>
      <c r="F666" s="10" t="str">
        <f t="shared" si="160"/>
        <v/>
      </c>
      <c r="G666" s="10" t="str">
        <f t="shared" si="170"/>
        <v/>
      </c>
      <c r="H666" s="10" t="str">
        <f t="shared" si="161"/>
        <v/>
      </c>
      <c r="I666" s="10" t="str">
        <f t="shared" si="162"/>
        <v/>
      </c>
      <c r="J666" s="10" t="str">
        <f t="shared" si="163"/>
        <v/>
      </c>
      <c r="K666" s="12" t="str">
        <f t="shared" si="164"/>
        <v/>
      </c>
      <c r="L666" s="10" t="str">
        <f t="shared" si="165"/>
        <v/>
      </c>
      <c r="M666" s="13" t="str">
        <f t="shared" si="166"/>
        <v/>
      </c>
      <c r="N666" s="14" t="str">
        <f t="shared" si="167"/>
        <v/>
      </c>
      <c r="O666" s="14" t="str">
        <f t="shared" si="168"/>
        <v/>
      </c>
      <c r="P666" s="15">
        <v>664</v>
      </c>
      <c r="Q666" s="8" t="str">
        <f t="shared" si="169"/>
        <v/>
      </c>
      <c r="R666" s="201"/>
      <c r="S666" s="22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x14ac:dyDescent="0.25">
      <c r="A667" s="8">
        <f t="shared" si="157"/>
        <v>0</v>
      </c>
      <c r="B667" s="9"/>
      <c r="C667" s="9"/>
      <c r="D667" s="10" t="str">
        <f t="shared" si="158"/>
        <v/>
      </c>
      <c r="E667" s="10" t="str">
        <f t="shared" si="159"/>
        <v/>
      </c>
      <c r="F667" s="10" t="str">
        <f t="shared" si="160"/>
        <v/>
      </c>
      <c r="G667" s="10" t="str">
        <f t="shared" si="170"/>
        <v/>
      </c>
      <c r="H667" s="10" t="str">
        <f t="shared" si="161"/>
        <v/>
      </c>
      <c r="I667" s="10" t="str">
        <f t="shared" si="162"/>
        <v/>
      </c>
      <c r="J667" s="10" t="str">
        <f t="shared" si="163"/>
        <v/>
      </c>
      <c r="K667" s="12" t="str">
        <f t="shared" si="164"/>
        <v/>
      </c>
      <c r="L667" s="10" t="str">
        <f t="shared" si="165"/>
        <v/>
      </c>
      <c r="M667" s="13" t="str">
        <f t="shared" si="166"/>
        <v/>
      </c>
      <c r="N667" s="14" t="str">
        <f t="shared" si="167"/>
        <v/>
      </c>
      <c r="O667" s="14" t="str">
        <f t="shared" si="168"/>
        <v/>
      </c>
      <c r="P667" s="15">
        <v>665</v>
      </c>
      <c r="Q667" s="8" t="str">
        <f t="shared" si="169"/>
        <v/>
      </c>
      <c r="R667" s="201"/>
      <c r="S667" s="22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x14ac:dyDescent="0.25">
      <c r="A668" s="8">
        <f t="shared" si="157"/>
        <v>0</v>
      </c>
      <c r="B668" s="9"/>
      <c r="C668" s="9"/>
      <c r="D668" s="10" t="str">
        <f t="shared" si="158"/>
        <v/>
      </c>
      <c r="E668" s="10" t="str">
        <f t="shared" si="159"/>
        <v/>
      </c>
      <c r="F668" s="10" t="str">
        <f t="shared" si="160"/>
        <v/>
      </c>
      <c r="G668" s="10" t="str">
        <f t="shared" si="170"/>
        <v/>
      </c>
      <c r="H668" s="10" t="str">
        <f t="shared" si="161"/>
        <v/>
      </c>
      <c r="I668" s="10" t="str">
        <f t="shared" si="162"/>
        <v/>
      </c>
      <c r="J668" s="10" t="str">
        <f t="shared" si="163"/>
        <v/>
      </c>
      <c r="K668" s="12" t="str">
        <f t="shared" si="164"/>
        <v/>
      </c>
      <c r="L668" s="10" t="str">
        <f t="shared" si="165"/>
        <v/>
      </c>
      <c r="M668" s="13" t="str">
        <f t="shared" si="166"/>
        <v/>
      </c>
      <c r="N668" s="14" t="str">
        <f t="shared" si="167"/>
        <v/>
      </c>
      <c r="O668" s="14" t="str">
        <f t="shared" si="168"/>
        <v/>
      </c>
      <c r="P668" s="15">
        <v>666</v>
      </c>
      <c r="Q668" s="8" t="str">
        <f t="shared" si="169"/>
        <v/>
      </c>
      <c r="R668" s="201"/>
      <c r="S668" s="22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x14ac:dyDescent="0.25">
      <c r="A669" s="8">
        <f t="shared" si="157"/>
        <v>0</v>
      </c>
      <c r="B669" s="9"/>
      <c r="C669" s="9"/>
      <c r="D669" s="10" t="str">
        <f t="shared" si="158"/>
        <v/>
      </c>
      <c r="E669" s="10" t="str">
        <f t="shared" si="159"/>
        <v/>
      </c>
      <c r="F669" s="10" t="str">
        <f t="shared" si="160"/>
        <v/>
      </c>
      <c r="G669" s="10" t="str">
        <f t="shared" si="170"/>
        <v/>
      </c>
      <c r="H669" s="10" t="str">
        <f t="shared" si="161"/>
        <v/>
      </c>
      <c r="I669" s="10" t="str">
        <f t="shared" si="162"/>
        <v/>
      </c>
      <c r="J669" s="10" t="str">
        <f t="shared" si="163"/>
        <v/>
      </c>
      <c r="K669" s="12" t="str">
        <f t="shared" si="164"/>
        <v/>
      </c>
      <c r="L669" s="10" t="str">
        <f t="shared" si="165"/>
        <v/>
      </c>
      <c r="M669" s="13" t="str">
        <f t="shared" si="166"/>
        <v/>
      </c>
      <c r="N669" s="14" t="str">
        <f t="shared" si="167"/>
        <v/>
      </c>
      <c r="O669" s="14" t="str">
        <f t="shared" si="168"/>
        <v/>
      </c>
      <c r="P669" s="15">
        <v>667</v>
      </c>
      <c r="Q669" s="8" t="str">
        <f t="shared" si="169"/>
        <v/>
      </c>
      <c r="R669" s="201"/>
      <c r="S669" s="22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x14ac:dyDescent="0.25">
      <c r="A670" s="8">
        <f t="shared" si="157"/>
        <v>0</v>
      </c>
      <c r="B670" s="9"/>
      <c r="C670" s="9"/>
      <c r="D670" s="10" t="str">
        <f t="shared" si="158"/>
        <v/>
      </c>
      <c r="E670" s="10" t="str">
        <f t="shared" si="159"/>
        <v/>
      </c>
      <c r="F670" s="10" t="str">
        <f t="shared" si="160"/>
        <v/>
      </c>
      <c r="G670" s="10" t="str">
        <f t="shared" si="170"/>
        <v/>
      </c>
      <c r="H670" s="10" t="str">
        <f t="shared" si="161"/>
        <v/>
      </c>
      <c r="I670" s="10" t="str">
        <f t="shared" si="162"/>
        <v/>
      </c>
      <c r="J670" s="10" t="str">
        <f t="shared" si="163"/>
        <v/>
      </c>
      <c r="K670" s="12" t="str">
        <f t="shared" si="164"/>
        <v/>
      </c>
      <c r="L670" s="10" t="str">
        <f t="shared" si="165"/>
        <v/>
      </c>
      <c r="M670" s="13" t="str">
        <f t="shared" si="166"/>
        <v/>
      </c>
      <c r="N670" s="14" t="str">
        <f t="shared" si="167"/>
        <v/>
      </c>
      <c r="O670" s="14" t="str">
        <f t="shared" si="168"/>
        <v/>
      </c>
      <c r="P670" s="15">
        <v>668</v>
      </c>
      <c r="Q670" s="8" t="str">
        <f t="shared" si="169"/>
        <v/>
      </c>
      <c r="R670" s="201"/>
      <c r="S670" s="22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x14ac:dyDescent="0.25">
      <c r="A671" s="8">
        <f t="shared" si="157"/>
        <v>0</v>
      </c>
      <c r="B671" s="9"/>
      <c r="C671" s="9"/>
      <c r="D671" s="10" t="str">
        <f t="shared" si="158"/>
        <v/>
      </c>
      <c r="E671" s="10" t="str">
        <f t="shared" si="159"/>
        <v/>
      </c>
      <c r="F671" s="10" t="str">
        <f t="shared" si="160"/>
        <v/>
      </c>
      <c r="G671" s="10" t="str">
        <f t="shared" si="170"/>
        <v/>
      </c>
      <c r="H671" s="10" t="str">
        <f t="shared" si="161"/>
        <v/>
      </c>
      <c r="I671" s="10" t="str">
        <f t="shared" si="162"/>
        <v/>
      </c>
      <c r="J671" s="10" t="str">
        <f t="shared" si="163"/>
        <v/>
      </c>
      <c r="K671" s="12" t="str">
        <f t="shared" si="164"/>
        <v/>
      </c>
      <c r="L671" s="10" t="str">
        <f t="shared" si="165"/>
        <v/>
      </c>
      <c r="M671" s="13" t="str">
        <f t="shared" si="166"/>
        <v/>
      </c>
      <c r="N671" s="14" t="str">
        <f t="shared" si="167"/>
        <v/>
      </c>
      <c r="O671" s="14" t="str">
        <f t="shared" si="168"/>
        <v/>
      </c>
      <c r="P671" s="15">
        <v>669</v>
      </c>
      <c r="Q671" s="8" t="str">
        <f t="shared" si="169"/>
        <v/>
      </c>
      <c r="R671" s="201"/>
      <c r="S671" s="22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x14ac:dyDescent="0.25">
      <c r="A672" s="8">
        <f t="shared" si="157"/>
        <v>0</v>
      </c>
      <c r="B672" s="9"/>
      <c r="C672" s="9"/>
      <c r="D672" s="10" t="str">
        <f t="shared" si="158"/>
        <v/>
      </c>
      <c r="E672" s="10" t="str">
        <f t="shared" si="159"/>
        <v/>
      </c>
      <c r="F672" s="10" t="str">
        <f t="shared" si="160"/>
        <v/>
      </c>
      <c r="G672" s="10" t="str">
        <f t="shared" si="170"/>
        <v/>
      </c>
      <c r="H672" s="10" t="str">
        <f t="shared" si="161"/>
        <v/>
      </c>
      <c r="I672" s="10" t="str">
        <f t="shared" si="162"/>
        <v/>
      </c>
      <c r="J672" s="10" t="str">
        <f t="shared" si="163"/>
        <v/>
      </c>
      <c r="K672" s="12" t="str">
        <f t="shared" si="164"/>
        <v/>
      </c>
      <c r="L672" s="10" t="str">
        <f t="shared" si="165"/>
        <v/>
      </c>
      <c r="M672" s="13" t="str">
        <f t="shared" si="166"/>
        <v/>
      </c>
      <c r="N672" s="14" t="str">
        <f t="shared" si="167"/>
        <v/>
      </c>
      <c r="O672" s="14" t="str">
        <f t="shared" si="168"/>
        <v/>
      </c>
      <c r="P672" s="15">
        <v>670</v>
      </c>
      <c r="Q672" s="8" t="str">
        <f t="shared" si="169"/>
        <v/>
      </c>
      <c r="R672" s="201"/>
      <c r="S672" s="22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x14ac:dyDescent="0.25">
      <c r="A673" s="8">
        <f t="shared" si="157"/>
        <v>0</v>
      </c>
      <c r="B673" s="9"/>
      <c r="C673" s="9"/>
      <c r="D673" s="10" t="str">
        <f t="shared" si="158"/>
        <v/>
      </c>
      <c r="E673" s="10" t="str">
        <f t="shared" si="159"/>
        <v/>
      </c>
      <c r="F673" s="10" t="str">
        <f t="shared" si="160"/>
        <v/>
      </c>
      <c r="G673" s="10" t="str">
        <f t="shared" si="170"/>
        <v/>
      </c>
      <c r="H673" s="10" t="str">
        <f t="shared" si="161"/>
        <v/>
      </c>
      <c r="I673" s="10" t="str">
        <f t="shared" si="162"/>
        <v/>
      </c>
      <c r="J673" s="10" t="str">
        <f t="shared" si="163"/>
        <v/>
      </c>
      <c r="K673" s="12" t="str">
        <f t="shared" si="164"/>
        <v/>
      </c>
      <c r="L673" s="10" t="str">
        <f t="shared" si="165"/>
        <v/>
      </c>
      <c r="M673" s="13" t="str">
        <f t="shared" si="166"/>
        <v/>
      </c>
      <c r="N673" s="14" t="str">
        <f t="shared" si="167"/>
        <v/>
      </c>
      <c r="O673" s="14" t="str">
        <f t="shared" si="168"/>
        <v/>
      </c>
      <c r="P673" s="15">
        <v>671</v>
      </c>
      <c r="Q673" s="8" t="str">
        <f t="shared" si="169"/>
        <v/>
      </c>
      <c r="R673" s="201"/>
      <c r="S673" s="22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x14ac:dyDescent="0.25">
      <c r="A674" s="8">
        <f t="shared" si="157"/>
        <v>0</v>
      </c>
      <c r="B674" s="9"/>
      <c r="C674" s="9"/>
      <c r="D674" s="10" t="str">
        <f t="shared" si="158"/>
        <v/>
      </c>
      <c r="E674" s="10" t="str">
        <f t="shared" si="159"/>
        <v/>
      </c>
      <c r="F674" s="10" t="str">
        <f t="shared" si="160"/>
        <v/>
      </c>
      <c r="G674" s="10" t="str">
        <f t="shared" si="170"/>
        <v/>
      </c>
      <c r="H674" s="10" t="str">
        <f t="shared" si="161"/>
        <v/>
      </c>
      <c r="I674" s="10" t="str">
        <f t="shared" si="162"/>
        <v/>
      </c>
      <c r="J674" s="10" t="str">
        <f t="shared" si="163"/>
        <v/>
      </c>
      <c r="K674" s="12" t="str">
        <f t="shared" si="164"/>
        <v/>
      </c>
      <c r="L674" s="10" t="str">
        <f t="shared" si="165"/>
        <v/>
      </c>
      <c r="M674" s="13" t="str">
        <f t="shared" si="166"/>
        <v/>
      </c>
      <c r="N674" s="14" t="str">
        <f t="shared" si="167"/>
        <v/>
      </c>
      <c r="O674" s="14" t="str">
        <f t="shared" si="168"/>
        <v/>
      </c>
      <c r="P674" s="15">
        <v>672</v>
      </c>
      <c r="Q674" s="8" t="str">
        <f t="shared" si="169"/>
        <v/>
      </c>
      <c r="R674" s="201"/>
      <c r="S674" s="22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x14ac:dyDescent="0.25">
      <c r="A675" s="8">
        <f t="shared" si="157"/>
        <v>0</v>
      </c>
      <c r="B675" s="9"/>
      <c r="C675" s="9"/>
      <c r="D675" s="10" t="str">
        <f t="shared" si="158"/>
        <v/>
      </c>
      <c r="E675" s="10" t="str">
        <f t="shared" si="159"/>
        <v/>
      </c>
      <c r="F675" s="10" t="str">
        <f t="shared" si="160"/>
        <v/>
      </c>
      <c r="G675" s="10" t="str">
        <f t="shared" si="170"/>
        <v/>
      </c>
      <c r="H675" s="10" t="str">
        <f t="shared" si="161"/>
        <v/>
      </c>
      <c r="I675" s="10" t="str">
        <f t="shared" si="162"/>
        <v/>
      </c>
      <c r="J675" s="10" t="str">
        <f t="shared" si="163"/>
        <v/>
      </c>
      <c r="K675" s="12" t="str">
        <f t="shared" si="164"/>
        <v/>
      </c>
      <c r="L675" s="10" t="str">
        <f t="shared" si="165"/>
        <v/>
      </c>
      <c r="M675" s="13" t="str">
        <f t="shared" si="166"/>
        <v/>
      </c>
      <c r="N675" s="14" t="str">
        <f t="shared" si="167"/>
        <v/>
      </c>
      <c r="O675" s="14" t="str">
        <f t="shared" si="168"/>
        <v/>
      </c>
      <c r="P675" s="15">
        <v>673</v>
      </c>
      <c r="Q675" s="8" t="str">
        <f t="shared" si="169"/>
        <v/>
      </c>
      <c r="R675" s="201"/>
      <c r="S675" s="22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x14ac:dyDescent="0.25">
      <c r="A676" s="8">
        <f t="shared" si="157"/>
        <v>0</v>
      </c>
      <c r="B676" s="9"/>
      <c r="C676" s="9"/>
      <c r="D676" s="10" t="str">
        <f t="shared" si="158"/>
        <v/>
      </c>
      <c r="E676" s="10" t="str">
        <f t="shared" si="159"/>
        <v/>
      </c>
      <c r="F676" s="10" t="str">
        <f t="shared" si="160"/>
        <v/>
      </c>
      <c r="G676" s="10" t="str">
        <f t="shared" si="170"/>
        <v/>
      </c>
      <c r="H676" s="10" t="str">
        <f t="shared" si="161"/>
        <v/>
      </c>
      <c r="I676" s="10" t="str">
        <f t="shared" si="162"/>
        <v/>
      </c>
      <c r="J676" s="10" t="str">
        <f t="shared" si="163"/>
        <v/>
      </c>
      <c r="K676" s="12" t="str">
        <f t="shared" si="164"/>
        <v/>
      </c>
      <c r="L676" s="10" t="str">
        <f t="shared" si="165"/>
        <v/>
      </c>
      <c r="M676" s="13" t="str">
        <f t="shared" si="166"/>
        <v/>
      </c>
      <c r="N676" s="14" t="str">
        <f t="shared" si="167"/>
        <v/>
      </c>
      <c r="O676" s="14" t="str">
        <f t="shared" si="168"/>
        <v/>
      </c>
      <c r="P676" s="15">
        <v>674</v>
      </c>
      <c r="Q676" s="8" t="str">
        <f t="shared" si="169"/>
        <v/>
      </c>
      <c r="R676" s="201"/>
      <c r="S676" s="22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x14ac:dyDescent="0.25">
      <c r="A677" s="8">
        <f t="shared" si="157"/>
        <v>0</v>
      </c>
      <c r="B677" s="9"/>
      <c r="C677" s="9"/>
      <c r="D677" s="10" t="str">
        <f t="shared" si="158"/>
        <v/>
      </c>
      <c r="E677" s="10" t="str">
        <f t="shared" si="159"/>
        <v/>
      </c>
      <c r="F677" s="10" t="str">
        <f t="shared" si="160"/>
        <v/>
      </c>
      <c r="G677" s="10" t="str">
        <f t="shared" si="170"/>
        <v/>
      </c>
      <c r="H677" s="10" t="str">
        <f t="shared" si="161"/>
        <v/>
      </c>
      <c r="I677" s="10" t="str">
        <f t="shared" si="162"/>
        <v/>
      </c>
      <c r="J677" s="10" t="str">
        <f t="shared" si="163"/>
        <v/>
      </c>
      <c r="K677" s="12" t="str">
        <f t="shared" si="164"/>
        <v/>
      </c>
      <c r="L677" s="10" t="str">
        <f t="shared" si="165"/>
        <v/>
      </c>
      <c r="M677" s="13" t="str">
        <f t="shared" si="166"/>
        <v/>
      </c>
      <c r="N677" s="14" t="str">
        <f t="shared" si="167"/>
        <v/>
      </c>
      <c r="O677" s="14" t="str">
        <f t="shared" si="168"/>
        <v/>
      </c>
      <c r="P677" s="15">
        <v>675</v>
      </c>
      <c r="Q677" s="8" t="str">
        <f t="shared" si="169"/>
        <v/>
      </c>
      <c r="R677" s="201"/>
      <c r="S677" s="22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x14ac:dyDescent="0.25">
      <c r="A678" s="8">
        <f t="shared" si="157"/>
        <v>0</v>
      </c>
      <c r="B678" s="9"/>
      <c r="C678" s="9"/>
      <c r="D678" s="10" t="str">
        <f t="shared" si="158"/>
        <v/>
      </c>
      <c r="E678" s="10" t="str">
        <f t="shared" si="159"/>
        <v/>
      </c>
      <c r="F678" s="10" t="str">
        <f t="shared" si="160"/>
        <v/>
      </c>
      <c r="G678" s="10" t="str">
        <f t="shared" si="170"/>
        <v/>
      </c>
      <c r="H678" s="10" t="str">
        <f t="shared" si="161"/>
        <v/>
      </c>
      <c r="I678" s="10" t="str">
        <f t="shared" si="162"/>
        <v/>
      </c>
      <c r="J678" s="10" t="str">
        <f t="shared" si="163"/>
        <v/>
      </c>
      <c r="K678" s="12" t="str">
        <f t="shared" si="164"/>
        <v/>
      </c>
      <c r="L678" s="10" t="str">
        <f t="shared" si="165"/>
        <v/>
      </c>
      <c r="M678" s="13" t="str">
        <f t="shared" si="166"/>
        <v/>
      </c>
      <c r="N678" s="14" t="str">
        <f t="shared" si="167"/>
        <v/>
      </c>
      <c r="O678" s="14" t="str">
        <f t="shared" si="168"/>
        <v/>
      </c>
      <c r="P678" s="15">
        <v>676</v>
      </c>
      <c r="Q678" s="8" t="str">
        <f t="shared" si="169"/>
        <v/>
      </c>
      <c r="R678" s="201"/>
      <c r="S678" s="22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x14ac:dyDescent="0.25">
      <c r="A679" s="8">
        <f t="shared" si="157"/>
        <v>0</v>
      </c>
      <c r="B679" s="9"/>
      <c r="C679" s="9"/>
      <c r="D679" s="10" t="str">
        <f t="shared" si="158"/>
        <v/>
      </c>
      <c r="E679" s="10" t="str">
        <f t="shared" si="159"/>
        <v/>
      </c>
      <c r="F679" s="10" t="str">
        <f t="shared" si="160"/>
        <v/>
      </c>
      <c r="G679" s="10" t="str">
        <f t="shared" si="170"/>
        <v/>
      </c>
      <c r="H679" s="10" t="str">
        <f t="shared" si="161"/>
        <v/>
      </c>
      <c r="I679" s="10" t="str">
        <f t="shared" si="162"/>
        <v/>
      </c>
      <c r="J679" s="10" t="str">
        <f t="shared" si="163"/>
        <v/>
      </c>
      <c r="K679" s="12" t="str">
        <f t="shared" si="164"/>
        <v/>
      </c>
      <c r="L679" s="10" t="str">
        <f t="shared" si="165"/>
        <v/>
      </c>
      <c r="M679" s="13" t="str">
        <f t="shared" si="166"/>
        <v/>
      </c>
      <c r="N679" s="14" t="str">
        <f t="shared" si="167"/>
        <v/>
      </c>
      <c r="O679" s="14" t="str">
        <f t="shared" si="168"/>
        <v/>
      </c>
      <c r="P679" s="15">
        <v>677</v>
      </c>
      <c r="Q679" s="8" t="str">
        <f t="shared" si="169"/>
        <v/>
      </c>
      <c r="R679" s="201"/>
      <c r="S679" s="22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x14ac:dyDescent="0.25">
      <c r="A680" s="8">
        <f t="shared" si="157"/>
        <v>0</v>
      </c>
      <c r="B680" s="9"/>
      <c r="C680" s="9"/>
      <c r="D680" s="10" t="str">
        <f t="shared" si="158"/>
        <v/>
      </c>
      <c r="E680" s="10" t="str">
        <f t="shared" si="159"/>
        <v/>
      </c>
      <c r="F680" s="10" t="str">
        <f t="shared" si="160"/>
        <v/>
      </c>
      <c r="G680" s="10" t="str">
        <f t="shared" si="170"/>
        <v/>
      </c>
      <c r="H680" s="10" t="str">
        <f t="shared" si="161"/>
        <v/>
      </c>
      <c r="I680" s="10" t="str">
        <f t="shared" si="162"/>
        <v/>
      </c>
      <c r="J680" s="10" t="str">
        <f t="shared" si="163"/>
        <v/>
      </c>
      <c r="K680" s="12" t="str">
        <f t="shared" si="164"/>
        <v/>
      </c>
      <c r="L680" s="10" t="str">
        <f t="shared" si="165"/>
        <v/>
      </c>
      <c r="M680" s="13" t="str">
        <f t="shared" si="166"/>
        <v/>
      </c>
      <c r="N680" s="14" t="str">
        <f t="shared" si="167"/>
        <v/>
      </c>
      <c r="O680" s="14" t="str">
        <f t="shared" si="168"/>
        <v/>
      </c>
      <c r="P680" s="15">
        <v>678</v>
      </c>
      <c r="Q680" s="8" t="str">
        <f t="shared" si="169"/>
        <v/>
      </c>
      <c r="R680" s="201"/>
      <c r="S680" s="22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x14ac:dyDescent="0.25">
      <c r="A681" s="8">
        <f t="shared" si="157"/>
        <v>0</v>
      </c>
      <c r="B681" s="9"/>
      <c r="C681" s="9"/>
      <c r="D681" s="10" t="str">
        <f t="shared" si="158"/>
        <v/>
      </c>
      <c r="E681" s="10" t="str">
        <f t="shared" si="159"/>
        <v/>
      </c>
      <c r="F681" s="10" t="str">
        <f t="shared" si="160"/>
        <v/>
      </c>
      <c r="G681" s="10" t="str">
        <f t="shared" si="170"/>
        <v/>
      </c>
      <c r="H681" s="10" t="str">
        <f t="shared" si="161"/>
        <v/>
      </c>
      <c r="I681" s="10" t="str">
        <f t="shared" si="162"/>
        <v/>
      </c>
      <c r="J681" s="10" t="str">
        <f t="shared" si="163"/>
        <v/>
      </c>
      <c r="K681" s="12" t="str">
        <f t="shared" si="164"/>
        <v/>
      </c>
      <c r="L681" s="10" t="str">
        <f t="shared" si="165"/>
        <v/>
      </c>
      <c r="M681" s="13" t="str">
        <f t="shared" si="166"/>
        <v/>
      </c>
      <c r="N681" s="14" t="str">
        <f t="shared" si="167"/>
        <v/>
      </c>
      <c r="O681" s="14" t="str">
        <f t="shared" si="168"/>
        <v/>
      </c>
      <c r="P681" s="15">
        <v>679</v>
      </c>
      <c r="Q681" s="8" t="str">
        <f t="shared" si="169"/>
        <v/>
      </c>
      <c r="R681" s="201"/>
      <c r="S681" s="22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x14ac:dyDescent="0.25">
      <c r="A682" s="8">
        <f t="shared" si="157"/>
        <v>0</v>
      </c>
      <c r="B682" s="9"/>
      <c r="C682" s="9"/>
      <c r="D682" s="10" t="str">
        <f t="shared" si="158"/>
        <v/>
      </c>
      <c r="E682" s="10" t="str">
        <f t="shared" si="159"/>
        <v/>
      </c>
      <c r="F682" s="10" t="str">
        <f t="shared" si="160"/>
        <v/>
      </c>
      <c r="G682" s="10" t="str">
        <f t="shared" si="170"/>
        <v/>
      </c>
      <c r="H682" s="10" t="str">
        <f t="shared" si="161"/>
        <v/>
      </c>
      <c r="I682" s="10" t="str">
        <f t="shared" si="162"/>
        <v/>
      </c>
      <c r="J682" s="10" t="str">
        <f t="shared" si="163"/>
        <v/>
      </c>
      <c r="K682" s="12" t="str">
        <f t="shared" si="164"/>
        <v/>
      </c>
      <c r="L682" s="10" t="str">
        <f t="shared" si="165"/>
        <v/>
      </c>
      <c r="M682" s="13" t="str">
        <f t="shared" si="166"/>
        <v/>
      </c>
      <c r="N682" s="14" t="str">
        <f t="shared" si="167"/>
        <v/>
      </c>
      <c r="O682" s="14" t="str">
        <f t="shared" si="168"/>
        <v/>
      </c>
      <c r="P682" s="15">
        <v>680</v>
      </c>
      <c r="Q682" s="8" t="str">
        <f t="shared" si="169"/>
        <v/>
      </c>
      <c r="R682" s="201"/>
      <c r="S682" s="22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x14ac:dyDescent="0.25">
      <c r="A683" s="8">
        <f t="shared" si="157"/>
        <v>0</v>
      </c>
      <c r="B683" s="9"/>
      <c r="C683" s="9"/>
      <c r="D683" s="10" t="str">
        <f t="shared" si="158"/>
        <v/>
      </c>
      <c r="E683" s="10" t="str">
        <f t="shared" si="159"/>
        <v/>
      </c>
      <c r="F683" s="10" t="str">
        <f t="shared" si="160"/>
        <v/>
      </c>
      <c r="G683" s="10" t="str">
        <f t="shared" si="170"/>
        <v/>
      </c>
      <c r="H683" s="10" t="str">
        <f t="shared" si="161"/>
        <v/>
      </c>
      <c r="I683" s="10" t="str">
        <f t="shared" si="162"/>
        <v/>
      </c>
      <c r="J683" s="10" t="str">
        <f t="shared" si="163"/>
        <v/>
      </c>
      <c r="K683" s="12" t="str">
        <f t="shared" si="164"/>
        <v/>
      </c>
      <c r="L683" s="10" t="str">
        <f t="shared" si="165"/>
        <v/>
      </c>
      <c r="M683" s="13" t="str">
        <f t="shared" si="166"/>
        <v/>
      </c>
      <c r="N683" s="14" t="str">
        <f t="shared" si="167"/>
        <v/>
      </c>
      <c r="O683" s="14" t="str">
        <f t="shared" si="168"/>
        <v/>
      </c>
      <c r="P683" s="15">
        <v>681</v>
      </c>
      <c r="Q683" s="8" t="str">
        <f t="shared" si="169"/>
        <v/>
      </c>
      <c r="R683" s="201"/>
      <c r="S683" s="22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x14ac:dyDescent="0.25">
      <c r="A684" s="8">
        <f t="shared" si="157"/>
        <v>0</v>
      </c>
      <c r="B684" s="9"/>
      <c r="C684" s="9"/>
      <c r="D684" s="10" t="str">
        <f t="shared" si="158"/>
        <v/>
      </c>
      <c r="E684" s="10" t="str">
        <f t="shared" si="159"/>
        <v/>
      </c>
      <c r="F684" s="10" t="str">
        <f t="shared" si="160"/>
        <v/>
      </c>
      <c r="G684" s="10" t="str">
        <f t="shared" si="170"/>
        <v/>
      </c>
      <c r="H684" s="10" t="str">
        <f t="shared" si="161"/>
        <v/>
      </c>
      <c r="I684" s="10" t="str">
        <f t="shared" si="162"/>
        <v/>
      </c>
      <c r="J684" s="10" t="str">
        <f t="shared" si="163"/>
        <v/>
      </c>
      <c r="K684" s="12" t="str">
        <f t="shared" si="164"/>
        <v/>
      </c>
      <c r="L684" s="10" t="str">
        <f t="shared" si="165"/>
        <v/>
      </c>
      <c r="M684" s="13" t="str">
        <f t="shared" si="166"/>
        <v/>
      </c>
      <c r="N684" s="14" t="str">
        <f t="shared" si="167"/>
        <v/>
      </c>
      <c r="O684" s="14" t="str">
        <f t="shared" si="168"/>
        <v/>
      </c>
      <c r="P684" s="15">
        <v>682</v>
      </c>
      <c r="Q684" s="8" t="str">
        <f t="shared" si="169"/>
        <v/>
      </c>
      <c r="R684" s="201"/>
      <c r="S684" s="22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x14ac:dyDescent="0.25">
      <c r="A685" s="8">
        <f t="shared" si="157"/>
        <v>0</v>
      </c>
      <c r="B685" s="9"/>
      <c r="C685" s="9"/>
      <c r="D685" s="10" t="str">
        <f t="shared" si="158"/>
        <v/>
      </c>
      <c r="E685" s="10" t="str">
        <f t="shared" si="159"/>
        <v/>
      </c>
      <c r="F685" s="10" t="str">
        <f t="shared" si="160"/>
        <v/>
      </c>
      <c r="G685" s="10" t="str">
        <f t="shared" si="170"/>
        <v/>
      </c>
      <c r="H685" s="10" t="str">
        <f t="shared" si="161"/>
        <v/>
      </c>
      <c r="I685" s="10" t="str">
        <f t="shared" si="162"/>
        <v/>
      </c>
      <c r="J685" s="10" t="str">
        <f t="shared" si="163"/>
        <v/>
      </c>
      <c r="K685" s="12" t="str">
        <f t="shared" si="164"/>
        <v/>
      </c>
      <c r="L685" s="10" t="str">
        <f t="shared" si="165"/>
        <v/>
      </c>
      <c r="M685" s="13" t="str">
        <f t="shared" si="166"/>
        <v/>
      </c>
      <c r="N685" s="14" t="str">
        <f t="shared" si="167"/>
        <v/>
      </c>
      <c r="O685" s="14" t="str">
        <f t="shared" si="168"/>
        <v/>
      </c>
      <c r="P685" s="15">
        <v>683</v>
      </c>
      <c r="Q685" s="8" t="str">
        <f t="shared" si="169"/>
        <v/>
      </c>
      <c r="R685" s="201"/>
      <c r="S685" s="22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x14ac:dyDescent="0.25">
      <c r="A686" s="8">
        <f t="shared" si="157"/>
        <v>0</v>
      </c>
      <c r="B686" s="9"/>
      <c r="C686" s="9"/>
      <c r="D686" s="10" t="str">
        <f t="shared" si="158"/>
        <v/>
      </c>
      <c r="E686" s="10" t="str">
        <f t="shared" si="159"/>
        <v/>
      </c>
      <c r="F686" s="10" t="str">
        <f t="shared" si="160"/>
        <v/>
      </c>
      <c r="G686" s="10" t="str">
        <f t="shared" si="170"/>
        <v/>
      </c>
      <c r="H686" s="10" t="str">
        <f t="shared" si="161"/>
        <v/>
      </c>
      <c r="I686" s="10" t="str">
        <f t="shared" si="162"/>
        <v/>
      </c>
      <c r="J686" s="10" t="str">
        <f t="shared" si="163"/>
        <v/>
      </c>
      <c r="K686" s="12" t="str">
        <f t="shared" si="164"/>
        <v/>
      </c>
      <c r="L686" s="10" t="str">
        <f t="shared" si="165"/>
        <v/>
      </c>
      <c r="M686" s="13" t="str">
        <f t="shared" si="166"/>
        <v/>
      </c>
      <c r="N686" s="14" t="str">
        <f t="shared" si="167"/>
        <v/>
      </c>
      <c r="O686" s="14" t="str">
        <f t="shared" si="168"/>
        <v/>
      </c>
      <c r="P686" s="15">
        <v>684</v>
      </c>
      <c r="Q686" s="8" t="str">
        <f t="shared" si="169"/>
        <v/>
      </c>
      <c r="R686" s="201"/>
      <c r="S686" s="22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x14ac:dyDescent="0.25">
      <c r="A687" s="8">
        <f t="shared" si="157"/>
        <v>0</v>
      </c>
      <c r="B687" s="9"/>
      <c r="C687" s="9"/>
      <c r="D687" s="10" t="str">
        <f t="shared" si="158"/>
        <v/>
      </c>
      <c r="E687" s="10" t="str">
        <f t="shared" si="159"/>
        <v/>
      </c>
      <c r="F687" s="10" t="str">
        <f t="shared" si="160"/>
        <v/>
      </c>
      <c r="G687" s="10" t="str">
        <f t="shared" si="170"/>
        <v/>
      </c>
      <c r="H687" s="10" t="str">
        <f t="shared" si="161"/>
        <v/>
      </c>
      <c r="I687" s="10" t="str">
        <f t="shared" si="162"/>
        <v/>
      </c>
      <c r="J687" s="10" t="str">
        <f t="shared" si="163"/>
        <v/>
      </c>
      <c r="K687" s="12" t="str">
        <f t="shared" si="164"/>
        <v/>
      </c>
      <c r="L687" s="10" t="str">
        <f t="shared" si="165"/>
        <v/>
      </c>
      <c r="M687" s="13" t="str">
        <f t="shared" si="166"/>
        <v/>
      </c>
      <c r="N687" s="14" t="str">
        <f t="shared" si="167"/>
        <v/>
      </c>
      <c r="O687" s="14" t="str">
        <f t="shared" si="168"/>
        <v/>
      </c>
      <c r="P687" s="15">
        <v>685</v>
      </c>
      <c r="Q687" s="8" t="str">
        <f t="shared" si="169"/>
        <v/>
      </c>
      <c r="R687" s="201"/>
      <c r="S687" s="22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x14ac:dyDescent="0.25">
      <c r="A688" s="8">
        <f t="shared" si="157"/>
        <v>0</v>
      </c>
      <c r="B688" s="9"/>
      <c r="C688" s="9"/>
      <c r="D688" s="10" t="str">
        <f t="shared" si="158"/>
        <v/>
      </c>
      <c r="E688" s="10" t="str">
        <f t="shared" si="159"/>
        <v/>
      </c>
      <c r="F688" s="10" t="str">
        <f t="shared" si="160"/>
        <v/>
      </c>
      <c r="G688" s="10" t="str">
        <f t="shared" si="170"/>
        <v/>
      </c>
      <c r="H688" s="10" t="str">
        <f t="shared" si="161"/>
        <v/>
      </c>
      <c r="I688" s="10" t="str">
        <f t="shared" si="162"/>
        <v/>
      </c>
      <c r="J688" s="10" t="str">
        <f t="shared" si="163"/>
        <v/>
      </c>
      <c r="K688" s="12" t="str">
        <f t="shared" si="164"/>
        <v/>
      </c>
      <c r="L688" s="10" t="str">
        <f t="shared" si="165"/>
        <v/>
      </c>
      <c r="M688" s="13" t="str">
        <f t="shared" si="166"/>
        <v/>
      </c>
      <c r="N688" s="14" t="str">
        <f t="shared" si="167"/>
        <v/>
      </c>
      <c r="O688" s="14" t="str">
        <f t="shared" si="168"/>
        <v/>
      </c>
      <c r="P688" s="15">
        <v>686</v>
      </c>
      <c r="Q688" s="8" t="str">
        <f t="shared" si="169"/>
        <v/>
      </c>
      <c r="R688" s="201"/>
      <c r="S688" s="22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x14ac:dyDescent="0.25">
      <c r="A689" s="8">
        <f t="shared" si="157"/>
        <v>0</v>
      </c>
      <c r="B689" s="9"/>
      <c r="C689" s="9"/>
      <c r="D689" s="10" t="str">
        <f t="shared" si="158"/>
        <v/>
      </c>
      <c r="E689" s="10" t="str">
        <f t="shared" si="159"/>
        <v/>
      </c>
      <c r="F689" s="10" t="str">
        <f t="shared" si="160"/>
        <v/>
      </c>
      <c r="G689" s="10" t="str">
        <f t="shared" si="170"/>
        <v/>
      </c>
      <c r="H689" s="10" t="str">
        <f t="shared" si="161"/>
        <v/>
      </c>
      <c r="I689" s="10" t="str">
        <f t="shared" si="162"/>
        <v/>
      </c>
      <c r="J689" s="10" t="str">
        <f t="shared" si="163"/>
        <v/>
      </c>
      <c r="K689" s="12" t="str">
        <f t="shared" si="164"/>
        <v/>
      </c>
      <c r="L689" s="10" t="str">
        <f t="shared" si="165"/>
        <v/>
      </c>
      <c r="M689" s="13" t="str">
        <f t="shared" si="166"/>
        <v/>
      </c>
      <c r="N689" s="14" t="str">
        <f t="shared" si="167"/>
        <v/>
      </c>
      <c r="O689" s="14" t="str">
        <f t="shared" si="168"/>
        <v/>
      </c>
      <c r="P689" s="15">
        <v>687</v>
      </c>
      <c r="Q689" s="8" t="str">
        <f t="shared" si="169"/>
        <v/>
      </c>
      <c r="R689" s="201"/>
      <c r="S689" s="22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x14ac:dyDescent="0.25">
      <c r="A690" s="8">
        <f t="shared" si="157"/>
        <v>0</v>
      </c>
      <c r="B690" s="9"/>
      <c r="C690" s="9"/>
      <c r="D690" s="10" t="str">
        <f t="shared" si="158"/>
        <v/>
      </c>
      <c r="E690" s="10" t="str">
        <f t="shared" si="159"/>
        <v/>
      </c>
      <c r="F690" s="10" t="str">
        <f t="shared" si="160"/>
        <v/>
      </c>
      <c r="G690" s="10" t="str">
        <f t="shared" si="170"/>
        <v/>
      </c>
      <c r="H690" s="10" t="str">
        <f t="shared" si="161"/>
        <v/>
      </c>
      <c r="I690" s="10" t="str">
        <f t="shared" si="162"/>
        <v/>
      </c>
      <c r="J690" s="10" t="str">
        <f t="shared" si="163"/>
        <v/>
      </c>
      <c r="K690" s="12" t="str">
        <f t="shared" si="164"/>
        <v/>
      </c>
      <c r="L690" s="10" t="str">
        <f t="shared" si="165"/>
        <v/>
      </c>
      <c r="M690" s="13" t="str">
        <f t="shared" si="166"/>
        <v/>
      </c>
      <c r="N690" s="14" t="str">
        <f t="shared" si="167"/>
        <v/>
      </c>
      <c r="O690" s="14" t="str">
        <f t="shared" si="168"/>
        <v/>
      </c>
      <c r="P690" s="15">
        <v>688</v>
      </c>
      <c r="Q690" s="8" t="str">
        <f t="shared" si="169"/>
        <v/>
      </c>
      <c r="R690" s="201"/>
      <c r="S690" s="22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x14ac:dyDescent="0.25">
      <c r="A691" s="8">
        <f t="shared" si="157"/>
        <v>0</v>
      </c>
      <c r="B691" s="9"/>
      <c r="C691" s="9"/>
      <c r="D691" s="10" t="str">
        <f t="shared" si="158"/>
        <v/>
      </c>
      <c r="E691" s="10" t="str">
        <f t="shared" si="159"/>
        <v/>
      </c>
      <c r="F691" s="10" t="str">
        <f t="shared" si="160"/>
        <v/>
      </c>
      <c r="G691" s="10" t="str">
        <f t="shared" si="170"/>
        <v/>
      </c>
      <c r="H691" s="10" t="str">
        <f t="shared" si="161"/>
        <v/>
      </c>
      <c r="I691" s="10" t="str">
        <f t="shared" si="162"/>
        <v/>
      </c>
      <c r="J691" s="10" t="str">
        <f t="shared" si="163"/>
        <v/>
      </c>
      <c r="K691" s="12" t="str">
        <f t="shared" si="164"/>
        <v/>
      </c>
      <c r="L691" s="10" t="str">
        <f t="shared" si="165"/>
        <v/>
      </c>
      <c r="M691" s="13" t="str">
        <f t="shared" si="166"/>
        <v/>
      </c>
      <c r="N691" s="14" t="str">
        <f t="shared" si="167"/>
        <v/>
      </c>
      <c r="O691" s="14" t="str">
        <f t="shared" si="168"/>
        <v/>
      </c>
      <c r="P691" s="15">
        <v>689</v>
      </c>
      <c r="Q691" s="8" t="str">
        <f t="shared" si="169"/>
        <v/>
      </c>
      <c r="R691" s="201"/>
      <c r="S691" s="22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x14ac:dyDescent="0.25">
      <c r="A692" s="8">
        <f t="shared" si="157"/>
        <v>0</v>
      </c>
      <c r="B692" s="9"/>
      <c r="C692" s="9"/>
      <c r="D692" s="10" t="str">
        <f t="shared" si="158"/>
        <v/>
      </c>
      <c r="E692" s="10" t="str">
        <f t="shared" si="159"/>
        <v/>
      </c>
      <c r="F692" s="10" t="str">
        <f t="shared" si="160"/>
        <v/>
      </c>
      <c r="G692" s="10" t="str">
        <f t="shared" si="170"/>
        <v/>
      </c>
      <c r="H692" s="10" t="str">
        <f t="shared" si="161"/>
        <v/>
      </c>
      <c r="I692" s="10" t="str">
        <f t="shared" si="162"/>
        <v/>
      </c>
      <c r="J692" s="10" t="str">
        <f t="shared" si="163"/>
        <v/>
      </c>
      <c r="K692" s="12" t="str">
        <f t="shared" si="164"/>
        <v/>
      </c>
      <c r="L692" s="10" t="str">
        <f t="shared" si="165"/>
        <v/>
      </c>
      <c r="M692" s="13" t="str">
        <f t="shared" si="166"/>
        <v/>
      </c>
      <c r="N692" s="14" t="str">
        <f t="shared" si="167"/>
        <v/>
      </c>
      <c r="O692" s="14" t="str">
        <f t="shared" si="168"/>
        <v/>
      </c>
      <c r="P692" s="15">
        <v>690</v>
      </c>
      <c r="Q692" s="8" t="str">
        <f t="shared" si="169"/>
        <v/>
      </c>
      <c r="R692" s="201"/>
      <c r="S692" s="22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x14ac:dyDescent="0.25">
      <c r="A693" s="8">
        <f t="shared" si="157"/>
        <v>0</v>
      </c>
      <c r="B693" s="9"/>
      <c r="C693" s="9"/>
      <c r="D693" s="10" t="str">
        <f t="shared" si="158"/>
        <v/>
      </c>
      <c r="E693" s="10" t="str">
        <f t="shared" si="159"/>
        <v/>
      </c>
      <c r="F693" s="10" t="str">
        <f t="shared" si="160"/>
        <v/>
      </c>
      <c r="G693" s="10" t="str">
        <f t="shared" si="170"/>
        <v/>
      </c>
      <c r="H693" s="10" t="str">
        <f t="shared" si="161"/>
        <v/>
      </c>
      <c r="I693" s="10" t="str">
        <f t="shared" si="162"/>
        <v/>
      </c>
      <c r="J693" s="10" t="str">
        <f t="shared" si="163"/>
        <v/>
      </c>
      <c r="K693" s="12" t="str">
        <f t="shared" si="164"/>
        <v/>
      </c>
      <c r="L693" s="10" t="str">
        <f t="shared" si="165"/>
        <v/>
      </c>
      <c r="M693" s="13" t="str">
        <f t="shared" si="166"/>
        <v/>
      </c>
      <c r="N693" s="14" t="str">
        <f t="shared" si="167"/>
        <v/>
      </c>
      <c r="O693" s="14" t="str">
        <f t="shared" si="168"/>
        <v/>
      </c>
      <c r="P693" s="15">
        <v>691</v>
      </c>
      <c r="Q693" s="8" t="str">
        <f t="shared" si="169"/>
        <v/>
      </c>
      <c r="R693" s="201"/>
      <c r="S693" s="22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x14ac:dyDescent="0.25">
      <c r="A694" s="8">
        <f t="shared" si="157"/>
        <v>0</v>
      </c>
      <c r="B694" s="9"/>
      <c r="C694" s="9"/>
      <c r="D694" s="10" t="str">
        <f t="shared" si="158"/>
        <v/>
      </c>
      <c r="E694" s="10" t="str">
        <f t="shared" si="159"/>
        <v/>
      </c>
      <c r="F694" s="10" t="str">
        <f t="shared" si="160"/>
        <v/>
      </c>
      <c r="G694" s="10" t="str">
        <f t="shared" si="170"/>
        <v/>
      </c>
      <c r="H694" s="10" t="str">
        <f t="shared" si="161"/>
        <v/>
      </c>
      <c r="I694" s="10" t="str">
        <f t="shared" si="162"/>
        <v/>
      </c>
      <c r="J694" s="10" t="str">
        <f t="shared" si="163"/>
        <v/>
      </c>
      <c r="K694" s="12" t="str">
        <f t="shared" si="164"/>
        <v/>
      </c>
      <c r="L694" s="10" t="str">
        <f t="shared" si="165"/>
        <v/>
      </c>
      <c r="M694" s="13" t="str">
        <f t="shared" si="166"/>
        <v/>
      </c>
      <c r="N694" s="14" t="str">
        <f t="shared" si="167"/>
        <v/>
      </c>
      <c r="O694" s="14" t="str">
        <f t="shared" si="168"/>
        <v/>
      </c>
      <c r="P694" s="15">
        <v>692</v>
      </c>
      <c r="Q694" s="8" t="str">
        <f t="shared" si="169"/>
        <v/>
      </c>
      <c r="R694" s="201"/>
      <c r="S694" s="22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x14ac:dyDescent="0.25">
      <c r="A695" s="8">
        <f t="shared" si="157"/>
        <v>0</v>
      </c>
      <c r="B695" s="9"/>
      <c r="C695" s="9"/>
      <c r="D695" s="10" t="str">
        <f t="shared" si="158"/>
        <v/>
      </c>
      <c r="E695" s="10" t="str">
        <f t="shared" si="159"/>
        <v/>
      </c>
      <c r="F695" s="10" t="str">
        <f t="shared" si="160"/>
        <v/>
      </c>
      <c r="G695" s="10" t="str">
        <f t="shared" si="170"/>
        <v/>
      </c>
      <c r="H695" s="10" t="str">
        <f t="shared" si="161"/>
        <v/>
      </c>
      <c r="I695" s="10" t="str">
        <f t="shared" si="162"/>
        <v/>
      </c>
      <c r="J695" s="10" t="str">
        <f t="shared" si="163"/>
        <v/>
      </c>
      <c r="K695" s="12" t="str">
        <f t="shared" si="164"/>
        <v/>
      </c>
      <c r="L695" s="10" t="str">
        <f t="shared" si="165"/>
        <v/>
      </c>
      <c r="M695" s="13" t="str">
        <f t="shared" si="166"/>
        <v/>
      </c>
      <c r="N695" s="14" t="str">
        <f t="shared" si="167"/>
        <v/>
      </c>
      <c r="O695" s="14" t="str">
        <f t="shared" si="168"/>
        <v/>
      </c>
      <c r="P695" s="15">
        <v>693</v>
      </c>
      <c r="Q695" s="8" t="str">
        <f t="shared" si="169"/>
        <v/>
      </c>
      <c r="R695" s="201"/>
      <c r="S695" s="22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x14ac:dyDescent="0.25">
      <c r="A696" s="8">
        <f t="shared" si="157"/>
        <v>0</v>
      </c>
      <c r="B696" s="9"/>
      <c r="C696" s="9"/>
      <c r="D696" s="10" t="str">
        <f t="shared" si="158"/>
        <v/>
      </c>
      <c r="E696" s="10" t="str">
        <f t="shared" si="159"/>
        <v/>
      </c>
      <c r="F696" s="10" t="str">
        <f t="shared" si="160"/>
        <v/>
      </c>
      <c r="G696" s="10" t="str">
        <f t="shared" si="170"/>
        <v/>
      </c>
      <c r="H696" s="10" t="str">
        <f t="shared" si="161"/>
        <v/>
      </c>
      <c r="I696" s="10" t="str">
        <f t="shared" si="162"/>
        <v/>
      </c>
      <c r="J696" s="10" t="str">
        <f t="shared" si="163"/>
        <v/>
      </c>
      <c r="K696" s="12" t="str">
        <f t="shared" si="164"/>
        <v/>
      </c>
      <c r="L696" s="10" t="str">
        <f t="shared" si="165"/>
        <v/>
      </c>
      <c r="M696" s="13" t="str">
        <f t="shared" si="166"/>
        <v/>
      </c>
      <c r="N696" s="14" t="str">
        <f t="shared" si="167"/>
        <v/>
      </c>
      <c r="O696" s="14" t="str">
        <f t="shared" si="168"/>
        <v/>
      </c>
      <c r="P696" s="15">
        <v>694</v>
      </c>
      <c r="Q696" s="8" t="str">
        <f t="shared" si="169"/>
        <v/>
      </c>
      <c r="R696" s="201"/>
      <c r="S696" s="22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x14ac:dyDescent="0.25">
      <c r="A697" s="8">
        <f t="shared" si="157"/>
        <v>0</v>
      </c>
      <c r="B697" s="9"/>
      <c r="C697" s="9"/>
      <c r="D697" s="10" t="str">
        <f t="shared" si="158"/>
        <v/>
      </c>
      <c r="E697" s="10" t="str">
        <f t="shared" si="159"/>
        <v/>
      </c>
      <c r="F697" s="10" t="str">
        <f t="shared" si="160"/>
        <v/>
      </c>
      <c r="G697" s="10" t="str">
        <f t="shared" si="170"/>
        <v/>
      </c>
      <c r="H697" s="10" t="str">
        <f t="shared" si="161"/>
        <v/>
      </c>
      <c r="I697" s="10" t="str">
        <f t="shared" si="162"/>
        <v/>
      </c>
      <c r="J697" s="10" t="str">
        <f t="shared" si="163"/>
        <v/>
      </c>
      <c r="K697" s="12" t="str">
        <f t="shared" si="164"/>
        <v/>
      </c>
      <c r="L697" s="10" t="str">
        <f t="shared" si="165"/>
        <v/>
      </c>
      <c r="M697" s="13" t="str">
        <f t="shared" si="166"/>
        <v/>
      </c>
      <c r="N697" s="14" t="str">
        <f t="shared" si="167"/>
        <v/>
      </c>
      <c r="O697" s="14" t="str">
        <f t="shared" si="168"/>
        <v/>
      </c>
      <c r="P697" s="15">
        <v>695</v>
      </c>
      <c r="Q697" s="8" t="str">
        <f t="shared" si="169"/>
        <v/>
      </c>
      <c r="R697" s="201"/>
      <c r="S697" s="22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x14ac:dyDescent="0.25">
      <c r="A698" s="8">
        <f t="shared" si="157"/>
        <v>0</v>
      </c>
      <c r="B698" s="9"/>
      <c r="C698" s="9"/>
      <c r="D698" s="10" t="str">
        <f t="shared" si="158"/>
        <v/>
      </c>
      <c r="E698" s="10" t="str">
        <f t="shared" si="159"/>
        <v/>
      </c>
      <c r="F698" s="10" t="str">
        <f t="shared" si="160"/>
        <v/>
      </c>
      <c r="G698" s="10" t="str">
        <f t="shared" si="170"/>
        <v/>
      </c>
      <c r="H698" s="10" t="str">
        <f t="shared" si="161"/>
        <v/>
      </c>
      <c r="I698" s="10" t="str">
        <f t="shared" si="162"/>
        <v/>
      </c>
      <c r="J698" s="10" t="str">
        <f t="shared" si="163"/>
        <v/>
      </c>
      <c r="K698" s="12" t="str">
        <f t="shared" si="164"/>
        <v/>
      </c>
      <c r="L698" s="10" t="str">
        <f t="shared" si="165"/>
        <v/>
      </c>
      <c r="M698" s="13" t="str">
        <f t="shared" si="166"/>
        <v/>
      </c>
      <c r="N698" s="14" t="str">
        <f t="shared" si="167"/>
        <v/>
      </c>
      <c r="O698" s="14" t="str">
        <f t="shared" si="168"/>
        <v/>
      </c>
      <c r="P698" s="15">
        <v>696</v>
      </c>
      <c r="Q698" s="8" t="str">
        <f t="shared" si="169"/>
        <v/>
      </c>
      <c r="R698" s="201"/>
      <c r="S698" s="22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x14ac:dyDescent="0.25">
      <c r="A699" s="8">
        <f t="shared" si="157"/>
        <v>0</v>
      </c>
      <c r="B699" s="9"/>
      <c r="C699" s="9"/>
      <c r="D699" s="10" t="str">
        <f t="shared" si="158"/>
        <v/>
      </c>
      <c r="E699" s="10" t="str">
        <f t="shared" si="159"/>
        <v/>
      </c>
      <c r="F699" s="10" t="str">
        <f t="shared" si="160"/>
        <v/>
      </c>
      <c r="G699" s="10" t="str">
        <f t="shared" si="170"/>
        <v/>
      </c>
      <c r="H699" s="10" t="str">
        <f t="shared" si="161"/>
        <v/>
      </c>
      <c r="I699" s="10" t="str">
        <f t="shared" si="162"/>
        <v/>
      </c>
      <c r="J699" s="10" t="str">
        <f t="shared" si="163"/>
        <v/>
      </c>
      <c r="K699" s="12" t="str">
        <f t="shared" si="164"/>
        <v/>
      </c>
      <c r="L699" s="10" t="str">
        <f t="shared" si="165"/>
        <v/>
      </c>
      <c r="M699" s="13" t="str">
        <f t="shared" si="166"/>
        <v/>
      </c>
      <c r="N699" s="14" t="str">
        <f t="shared" si="167"/>
        <v/>
      </c>
      <c r="O699" s="14" t="str">
        <f t="shared" si="168"/>
        <v/>
      </c>
      <c r="P699" s="15">
        <v>697</v>
      </c>
      <c r="Q699" s="8" t="str">
        <f t="shared" si="169"/>
        <v/>
      </c>
      <c r="R699" s="201"/>
      <c r="S699" s="22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x14ac:dyDescent="0.25">
      <c r="A700" s="8">
        <f t="shared" si="157"/>
        <v>0</v>
      </c>
      <c r="B700" s="9"/>
      <c r="C700" s="9"/>
      <c r="D700" s="10" t="str">
        <f t="shared" si="158"/>
        <v/>
      </c>
      <c r="E700" s="10" t="str">
        <f t="shared" si="159"/>
        <v/>
      </c>
      <c r="F700" s="10" t="str">
        <f t="shared" si="160"/>
        <v/>
      </c>
      <c r="G700" s="10" t="str">
        <f t="shared" si="170"/>
        <v/>
      </c>
      <c r="H700" s="10" t="str">
        <f t="shared" si="161"/>
        <v/>
      </c>
      <c r="I700" s="10" t="str">
        <f t="shared" si="162"/>
        <v/>
      </c>
      <c r="J700" s="10" t="str">
        <f t="shared" si="163"/>
        <v/>
      </c>
      <c r="K700" s="12" t="str">
        <f t="shared" si="164"/>
        <v/>
      </c>
      <c r="L700" s="10" t="str">
        <f t="shared" si="165"/>
        <v/>
      </c>
      <c r="M700" s="13" t="str">
        <f t="shared" si="166"/>
        <v/>
      </c>
      <c r="N700" s="14" t="str">
        <f t="shared" si="167"/>
        <v/>
      </c>
      <c r="O700" s="14" t="str">
        <f t="shared" si="168"/>
        <v/>
      </c>
      <c r="P700" s="15">
        <v>698</v>
      </c>
      <c r="Q700" s="8" t="str">
        <f t="shared" si="169"/>
        <v/>
      </c>
      <c r="R700" s="201"/>
      <c r="S700" s="22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Maha R80N pFb (2)</vt:lpstr>
      <vt:lpstr>Maha R80N ret(2)b</vt:lpstr>
      <vt:lpstr>NP5H20 pFa</vt:lpstr>
      <vt:lpstr>NP5H20 CRNa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Erik BRAUDEAU</dc:creator>
  <cp:lastModifiedBy>M. Erik BRAUDEAU</cp:lastModifiedBy>
  <dcterms:created xsi:type="dcterms:W3CDTF">2015-04-25T17:37:27Z</dcterms:created>
  <dcterms:modified xsi:type="dcterms:W3CDTF">2016-01-27T21:02:38Z</dcterms:modified>
</cp:coreProperties>
</file>